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astillero\Desktop\INFORMACION A ENTREGAR A LA ASAMBLEA NACIONAL EL 1 DE DICIEMBRE DE 2024\"/>
    </mc:Choice>
  </mc:AlternateContent>
  <xr:revisionPtr revIDLastSave="0" documentId="8_{2218445D-2205-4CB0-B4BE-37F58AEDA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ock pensionados" sheetId="9" r:id="rId1"/>
    <sheet name="stock SEBD" sheetId="1" r:id="rId2"/>
    <sheet name="stock SM" sheetId="2" r:id="rId3"/>
    <sheet name="NUEVAS ENTRADAS" sheetId="3" r:id="rId4"/>
    <sheet name="bases dem transicion hasta 2031" sheetId="4" r:id="rId5"/>
    <sheet name="bases dem 2032+" sheetId="5" r:id="rId6"/>
    <sheet name="funcion retiro reforma" sheetId="6" r:id="rId7"/>
    <sheet name="fact pensionamiento y descuento" sheetId="7" r:id="rId8"/>
    <sheet name="densidad por eddad" sheetId="8" r:id="rId9"/>
  </sheets>
  <externalReferences>
    <externalReference r:id="rId10"/>
    <externalReference r:id="rId11"/>
  </externalReferences>
  <definedNames>
    <definedName name="_xlnm.Print_Titles" localSheetId="5">'bases dem 2032+'!$1:$4</definedName>
    <definedName name="_xlnm.Print_Titles" localSheetId="4">'bases dem transicion hasta 2031'!$1:$4</definedName>
    <definedName name="_xlnm.Print_Titles" localSheetId="8">'densidad por eddad'!$1:$3</definedName>
    <definedName name="_xlnm.Print_Titles" localSheetId="7">'fact pensionamiento y descuento'!$1:$10</definedName>
    <definedName name="_xlnm.Print_Titles" localSheetId="3">'NUEVAS ENTRADAS'!$1:$6</definedName>
    <definedName name="_xlnm.Print_Titles" localSheetId="0">'stock pensionados'!$1:$2</definedName>
    <definedName name="_xlnm.Print_Titles" localSheetId="1">'stock SEBD'!$1:$3</definedName>
    <definedName name="_xlnm.Print_Titles" localSheetId="2">'stock SM'!$1:$6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7" i="4" l="1"/>
  <c r="E4" i="6" l="1"/>
  <c r="D6" i="3"/>
  <c r="H6" i="3"/>
  <c r="J6" i="3"/>
  <c r="K6" i="3"/>
  <c r="L6" i="3" s="1"/>
  <c r="E6" i="3" l="1"/>
  <c r="I6" i="3"/>
  <c r="I1189" i="9"/>
  <c r="I1188" i="9"/>
  <c r="L1188" i="9" s="1"/>
  <c r="I1187" i="9"/>
  <c r="I1186" i="9"/>
  <c r="L1186" i="9" s="1"/>
  <c r="I1185" i="9"/>
  <c r="L1185" i="9" s="1"/>
  <c r="I1184" i="9"/>
  <c r="I1183" i="9"/>
  <c r="I1182" i="9"/>
  <c r="K1182" i="9" s="1"/>
  <c r="I1181" i="9"/>
  <c r="I1180" i="9"/>
  <c r="J1180" i="9" s="1"/>
  <c r="I1179" i="9"/>
  <c r="I1178" i="9"/>
  <c r="K1178" i="9" s="1"/>
  <c r="I1177" i="9"/>
  <c r="L1177" i="9" s="1"/>
  <c r="I1176" i="9"/>
  <c r="L1176" i="9" s="1"/>
  <c r="I1175" i="9"/>
  <c r="I1174" i="9"/>
  <c r="L1174" i="9" s="1"/>
  <c r="I1173" i="9"/>
  <c r="L1173" i="9" s="1"/>
  <c r="I1172" i="9"/>
  <c r="I1171" i="9"/>
  <c r="L1171" i="9" s="1"/>
  <c r="I1170" i="9"/>
  <c r="L1170" i="9" s="1"/>
  <c r="I1169" i="9"/>
  <c r="I1168" i="9"/>
  <c r="K1168" i="9" s="1"/>
  <c r="I1167" i="9"/>
  <c r="K1167" i="9" s="1"/>
  <c r="I1166" i="9"/>
  <c r="L1166" i="9" s="1"/>
  <c r="I1165" i="9"/>
  <c r="L1165" i="9" s="1"/>
  <c r="I1164" i="9"/>
  <c r="L1164" i="9" s="1"/>
  <c r="I1163" i="9"/>
  <c r="J1163" i="9" s="1"/>
  <c r="I1162" i="9"/>
  <c r="L1162" i="9" s="1"/>
  <c r="I1161" i="9"/>
  <c r="I1160" i="9"/>
  <c r="L1160" i="9" s="1"/>
  <c r="I1159" i="9"/>
  <c r="L1159" i="9" s="1"/>
  <c r="I1158" i="9"/>
  <c r="L1158" i="9" s="1"/>
  <c r="I1157" i="9"/>
  <c r="I1156" i="9"/>
  <c r="I1155" i="9"/>
  <c r="L1155" i="9" s="1"/>
  <c r="I1154" i="9"/>
  <c r="L1154" i="9" s="1"/>
  <c r="I1153" i="9"/>
  <c r="L1153" i="9" s="1"/>
  <c r="I1152" i="9"/>
  <c r="L1152" i="9" s="1"/>
  <c r="I1151" i="9"/>
  <c r="J1151" i="9" s="1"/>
  <c r="I1150" i="9"/>
  <c r="I1149" i="9"/>
  <c r="L1149" i="9" s="1"/>
  <c r="I1148" i="9"/>
  <c r="L1148" i="9" s="1"/>
  <c r="I1147" i="9"/>
  <c r="K1147" i="9" s="1"/>
  <c r="I1146" i="9"/>
  <c r="J1146" i="9" s="1"/>
  <c r="I1145" i="9"/>
  <c r="I1144" i="9"/>
  <c r="L1144" i="9" s="1"/>
  <c r="I1143" i="9"/>
  <c r="I1142" i="9"/>
  <c r="J1142" i="9" s="1"/>
  <c r="I1141" i="9"/>
  <c r="L1141" i="9" s="1"/>
  <c r="I1140" i="9"/>
  <c r="J1140" i="9" s="1"/>
  <c r="I1139" i="9"/>
  <c r="I1138" i="9"/>
  <c r="L1138" i="9" s="1"/>
  <c r="I1137" i="9"/>
  <c r="J1137" i="9" s="1"/>
  <c r="I1136" i="9"/>
  <c r="I1135" i="9"/>
  <c r="L1135" i="9" s="1"/>
  <c r="I1134" i="9"/>
  <c r="I1133" i="9"/>
  <c r="K1133" i="9" s="1"/>
  <c r="I1132" i="9"/>
  <c r="I1131" i="9"/>
  <c r="L1131" i="9" s="1"/>
  <c r="I1130" i="9"/>
  <c r="L1130" i="9" s="1"/>
  <c r="I1129" i="9"/>
  <c r="L1129" i="9" s="1"/>
  <c r="I1128" i="9"/>
  <c r="I1127" i="9"/>
  <c r="K1127" i="9" s="1"/>
  <c r="I1126" i="9"/>
  <c r="K1126" i="9" s="1"/>
  <c r="I1125" i="9"/>
  <c r="L1125" i="9" s="1"/>
  <c r="I1124" i="9"/>
  <c r="L1124" i="9" s="1"/>
  <c r="I1123" i="9"/>
  <c r="I1122" i="9"/>
  <c r="L1122" i="9" s="1"/>
  <c r="I1121" i="9"/>
  <c r="J1121" i="9" s="1"/>
  <c r="I1120" i="9"/>
  <c r="L1120" i="9" s="1"/>
  <c r="I1119" i="9"/>
  <c r="I1118" i="9"/>
  <c r="J1118" i="9" s="1"/>
  <c r="I1117" i="9"/>
  <c r="L1117" i="9" s="1"/>
  <c r="L1116" i="9"/>
  <c r="I1116" i="9"/>
  <c r="K1116" i="9" s="1"/>
  <c r="I1115" i="9"/>
  <c r="J1115" i="9" s="1"/>
  <c r="I1114" i="9"/>
  <c r="L1114" i="9" s="1"/>
  <c r="I1113" i="9"/>
  <c r="I1112" i="9"/>
  <c r="I1111" i="9"/>
  <c r="L1111" i="9" s="1"/>
  <c r="I1110" i="9"/>
  <c r="L1110" i="9" s="1"/>
  <c r="I1109" i="9"/>
  <c r="L1109" i="9" s="1"/>
  <c r="I1108" i="9"/>
  <c r="L1108" i="9" s="1"/>
  <c r="I1107" i="9"/>
  <c r="I1106" i="9"/>
  <c r="L1106" i="9" s="1"/>
  <c r="I1105" i="9"/>
  <c r="I1104" i="9"/>
  <c r="L1104" i="9" s="1"/>
  <c r="L1103" i="9"/>
  <c r="I1103" i="9"/>
  <c r="K1103" i="9" s="1"/>
  <c r="I1102" i="9"/>
  <c r="J1102" i="9" s="1"/>
  <c r="I1101" i="9"/>
  <c r="I1100" i="9"/>
  <c r="J1100" i="9" s="1"/>
  <c r="I1099" i="9"/>
  <c r="L1099" i="9" s="1"/>
  <c r="I1098" i="9"/>
  <c r="J1098" i="9" s="1"/>
  <c r="I1097" i="9"/>
  <c r="J1097" i="9" s="1"/>
  <c r="I1096" i="9"/>
  <c r="K1096" i="9" s="1"/>
  <c r="I1095" i="9"/>
  <c r="I1094" i="9"/>
  <c r="L1094" i="9" s="1"/>
  <c r="I1093" i="9"/>
  <c r="I1092" i="9"/>
  <c r="K1092" i="9" s="1"/>
  <c r="I1091" i="9"/>
  <c r="J1091" i="9" s="1"/>
  <c r="I1090" i="9"/>
  <c r="L1090" i="9" s="1"/>
  <c r="I1089" i="9"/>
  <c r="I1088" i="9"/>
  <c r="L1088" i="9" s="1"/>
  <c r="I1087" i="9"/>
  <c r="L1087" i="9" s="1"/>
  <c r="I1086" i="9"/>
  <c r="I1085" i="9"/>
  <c r="I1084" i="9"/>
  <c r="K1084" i="9" s="1"/>
  <c r="I1083" i="9"/>
  <c r="L1083" i="9" s="1"/>
  <c r="I1082" i="9"/>
  <c r="L1082" i="9" s="1"/>
  <c r="I1081" i="9"/>
  <c r="L1081" i="9" s="1"/>
  <c r="L1080" i="9"/>
  <c r="K1080" i="9"/>
  <c r="I1080" i="9"/>
  <c r="J1080" i="9" s="1"/>
  <c r="I1079" i="9"/>
  <c r="L1078" i="9"/>
  <c r="I1078" i="9"/>
  <c r="K1078" i="9" s="1"/>
  <c r="I1077" i="9"/>
  <c r="I1076" i="9"/>
  <c r="L1076" i="9" s="1"/>
  <c r="I1075" i="9"/>
  <c r="L1075" i="9" s="1"/>
  <c r="I1074" i="9"/>
  <c r="I1073" i="9"/>
  <c r="L1073" i="9" s="1"/>
  <c r="I1072" i="9"/>
  <c r="K1072" i="9" s="1"/>
  <c r="I1071" i="9"/>
  <c r="I1070" i="9"/>
  <c r="I1069" i="9"/>
  <c r="L1069" i="9" s="1"/>
  <c r="I1068" i="9"/>
  <c r="I1067" i="9"/>
  <c r="L1067" i="9" s="1"/>
  <c r="I1066" i="9"/>
  <c r="K1066" i="9" s="1"/>
  <c r="I1065" i="9"/>
  <c r="I1064" i="9"/>
  <c r="L1064" i="9" s="1"/>
  <c r="I1063" i="9"/>
  <c r="J1063" i="9" s="1"/>
  <c r="I1062" i="9"/>
  <c r="L1062" i="9" s="1"/>
  <c r="I1061" i="9"/>
  <c r="J1061" i="9" s="1"/>
  <c r="I1060" i="9"/>
  <c r="K1060" i="9" s="1"/>
  <c r="I1059" i="9"/>
  <c r="L1059" i="9" s="1"/>
  <c r="I1058" i="9"/>
  <c r="J1058" i="9" s="1"/>
  <c r="I1057" i="9"/>
  <c r="L1057" i="9" s="1"/>
  <c r="I1056" i="9"/>
  <c r="L1056" i="9" s="1"/>
  <c r="I1055" i="9"/>
  <c r="I1054" i="9"/>
  <c r="L1054" i="9" s="1"/>
  <c r="I1053" i="9"/>
  <c r="J1053" i="9" s="1"/>
  <c r="I1052" i="9"/>
  <c r="I1051" i="9"/>
  <c r="L1051" i="9" s="1"/>
  <c r="I1050" i="9"/>
  <c r="L1050" i="9" s="1"/>
  <c r="I1049" i="9"/>
  <c r="L1049" i="9" s="1"/>
  <c r="I1048" i="9"/>
  <c r="L1048" i="9" s="1"/>
  <c r="I1047" i="9"/>
  <c r="I1046" i="9"/>
  <c r="L1046" i="9" s="1"/>
  <c r="I1045" i="9"/>
  <c r="L1045" i="9" s="1"/>
  <c r="I1044" i="9"/>
  <c r="L1044" i="9" s="1"/>
  <c r="I1043" i="9"/>
  <c r="L1043" i="9" s="1"/>
  <c r="I1042" i="9"/>
  <c r="J1042" i="9" s="1"/>
  <c r="I1041" i="9"/>
  <c r="I1040" i="9"/>
  <c r="I1039" i="9"/>
  <c r="L1039" i="9" s="1"/>
  <c r="I1038" i="9"/>
  <c r="L1038" i="9" s="1"/>
  <c r="I1037" i="9"/>
  <c r="L1037" i="9" s="1"/>
  <c r="I1036" i="9"/>
  <c r="K1036" i="9" s="1"/>
  <c r="I1035" i="9"/>
  <c r="L1035" i="9" s="1"/>
  <c r="I1034" i="9"/>
  <c r="I1033" i="9"/>
  <c r="L1033" i="9" s="1"/>
  <c r="I1032" i="9"/>
  <c r="J1032" i="9" s="1"/>
  <c r="K1031" i="9"/>
  <c r="I1031" i="9"/>
  <c r="L1031" i="9" s="1"/>
  <c r="I1030" i="9"/>
  <c r="J1030" i="9" s="1"/>
  <c r="I1029" i="9"/>
  <c r="L1029" i="9" s="1"/>
  <c r="I1028" i="9"/>
  <c r="I1027" i="9"/>
  <c r="L1027" i="9" s="1"/>
  <c r="I1026" i="9"/>
  <c r="K1026" i="9" s="1"/>
  <c r="I1025" i="9"/>
  <c r="K1025" i="9" s="1"/>
  <c r="K1024" i="9"/>
  <c r="I1024" i="9"/>
  <c r="L1024" i="9" s="1"/>
  <c r="I1023" i="9"/>
  <c r="L1023" i="9" s="1"/>
  <c r="I1022" i="9"/>
  <c r="I1021" i="9"/>
  <c r="J1021" i="9" s="1"/>
  <c r="I1020" i="9"/>
  <c r="L1020" i="9" s="1"/>
  <c r="I1019" i="9"/>
  <c r="I1018" i="9"/>
  <c r="L1018" i="9" s="1"/>
  <c r="I1017" i="9"/>
  <c r="L1017" i="9" s="1"/>
  <c r="I1016" i="9"/>
  <c r="K1016" i="9" s="1"/>
  <c r="I1015" i="9"/>
  <c r="L1015" i="9" s="1"/>
  <c r="I1014" i="9"/>
  <c r="L1014" i="9" s="1"/>
  <c r="I1013" i="9"/>
  <c r="L1013" i="9" s="1"/>
  <c r="I1012" i="9"/>
  <c r="L1012" i="9" s="1"/>
  <c r="I1011" i="9"/>
  <c r="L1011" i="9" s="1"/>
  <c r="I1010" i="9"/>
  <c r="J1009" i="9"/>
  <c r="I1009" i="9"/>
  <c r="I1008" i="9"/>
  <c r="I1007" i="9"/>
  <c r="L1007" i="9" s="1"/>
  <c r="I1006" i="9"/>
  <c r="I1005" i="9"/>
  <c r="K1005" i="9" s="1"/>
  <c r="I1004" i="9"/>
  <c r="I1003" i="9"/>
  <c r="K1003" i="9" s="1"/>
  <c r="I1002" i="9"/>
  <c r="I1001" i="9"/>
  <c r="K1001" i="9" s="1"/>
  <c r="I1000" i="9"/>
  <c r="J1000" i="9" s="1"/>
  <c r="I999" i="9"/>
  <c r="L999" i="9" s="1"/>
  <c r="I998" i="9"/>
  <c r="L998" i="9" s="1"/>
  <c r="I997" i="9"/>
  <c r="I996" i="9"/>
  <c r="L996" i="9" s="1"/>
  <c r="I995" i="9"/>
  <c r="I994" i="9"/>
  <c r="L994" i="9" s="1"/>
  <c r="I993" i="9"/>
  <c r="L993" i="9" s="1"/>
  <c r="I992" i="9"/>
  <c r="I991" i="9"/>
  <c r="L991" i="9" s="1"/>
  <c r="I990" i="9"/>
  <c r="L990" i="9" s="1"/>
  <c r="I989" i="9"/>
  <c r="I988" i="9"/>
  <c r="I987" i="9"/>
  <c r="J987" i="9" s="1"/>
  <c r="I986" i="9"/>
  <c r="L986" i="9" s="1"/>
  <c r="I985" i="9"/>
  <c r="L985" i="9" s="1"/>
  <c r="I984" i="9"/>
  <c r="I983" i="9"/>
  <c r="L983" i="9" s="1"/>
  <c r="I982" i="9"/>
  <c r="L982" i="9" s="1"/>
  <c r="I981" i="9"/>
  <c r="I980" i="9"/>
  <c r="L980" i="9" s="1"/>
  <c r="I979" i="9"/>
  <c r="I978" i="9"/>
  <c r="L978" i="9" s="1"/>
  <c r="I977" i="9"/>
  <c r="L977" i="9" s="1"/>
  <c r="I976" i="9"/>
  <c r="K976" i="9" s="1"/>
  <c r="I975" i="9"/>
  <c r="L975" i="9" s="1"/>
  <c r="I974" i="9"/>
  <c r="L974" i="9" s="1"/>
  <c r="I973" i="9"/>
  <c r="I972" i="9"/>
  <c r="L972" i="9" s="1"/>
  <c r="L971" i="9"/>
  <c r="I971" i="9"/>
  <c r="K971" i="9" s="1"/>
  <c r="I970" i="9"/>
  <c r="I969" i="9"/>
  <c r="L969" i="9" s="1"/>
  <c r="I968" i="9"/>
  <c r="K968" i="9" s="1"/>
  <c r="I967" i="9"/>
  <c r="I966" i="9"/>
  <c r="L966" i="9" s="1"/>
  <c r="L965" i="9"/>
  <c r="I965" i="9"/>
  <c r="K965" i="9" s="1"/>
  <c r="I964" i="9"/>
  <c r="L964" i="9" s="1"/>
  <c r="I963" i="9"/>
  <c r="J963" i="9" s="1"/>
  <c r="I962" i="9"/>
  <c r="K962" i="9" s="1"/>
  <c r="I961" i="9"/>
  <c r="L960" i="9"/>
  <c r="K960" i="9"/>
  <c r="J960" i="9"/>
  <c r="I960" i="9"/>
  <c r="I959" i="9"/>
  <c r="I958" i="9"/>
  <c r="I957" i="9"/>
  <c r="I956" i="9"/>
  <c r="L956" i="9" s="1"/>
  <c r="I955" i="9"/>
  <c r="I954" i="9"/>
  <c r="L954" i="9" s="1"/>
  <c r="I953" i="9"/>
  <c r="L953" i="9" s="1"/>
  <c r="I952" i="9"/>
  <c r="L952" i="9" s="1"/>
  <c r="I951" i="9"/>
  <c r="L951" i="9" s="1"/>
  <c r="I950" i="9"/>
  <c r="L950" i="9" s="1"/>
  <c r="I949" i="9"/>
  <c r="L949" i="9" s="1"/>
  <c r="I948" i="9"/>
  <c r="J948" i="9" s="1"/>
  <c r="I947" i="9"/>
  <c r="K947" i="9" s="1"/>
  <c r="I946" i="9"/>
  <c r="L946" i="9" s="1"/>
  <c r="I945" i="9"/>
  <c r="L945" i="9" s="1"/>
  <c r="I944" i="9"/>
  <c r="L944" i="9" s="1"/>
  <c r="I943" i="9"/>
  <c r="I942" i="9"/>
  <c r="I941" i="9"/>
  <c r="I940" i="9"/>
  <c r="L940" i="9" s="1"/>
  <c r="I939" i="9"/>
  <c r="L939" i="9" s="1"/>
  <c r="L938" i="9"/>
  <c r="I938" i="9"/>
  <c r="K938" i="9" s="1"/>
  <c r="I937" i="9"/>
  <c r="L937" i="9" s="1"/>
  <c r="I936" i="9"/>
  <c r="I935" i="9"/>
  <c r="L935" i="9" s="1"/>
  <c r="I934" i="9"/>
  <c r="L934" i="9" s="1"/>
  <c r="I933" i="9"/>
  <c r="I932" i="9"/>
  <c r="I931" i="9"/>
  <c r="L931" i="9" s="1"/>
  <c r="I930" i="9"/>
  <c r="L930" i="9" s="1"/>
  <c r="I929" i="9"/>
  <c r="I928" i="9"/>
  <c r="K928" i="9" s="1"/>
  <c r="I927" i="9"/>
  <c r="J927" i="9" s="1"/>
  <c r="I926" i="9"/>
  <c r="I925" i="9"/>
  <c r="L925" i="9" s="1"/>
  <c r="I924" i="9"/>
  <c r="L924" i="9" s="1"/>
  <c r="I923" i="9"/>
  <c r="L923" i="9" s="1"/>
  <c r="I922" i="9"/>
  <c r="I921" i="9"/>
  <c r="J921" i="9" s="1"/>
  <c r="I920" i="9"/>
  <c r="J920" i="9" s="1"/>
  <c r="I919" i="9"/>
  <c r="L919" i="9" s="1"/>
  <c r="I918" i="9"/>
  <c r="L918" i="9" s="1"/>
  <c r="I917" i="9"/>
  <c r="L917" i="9" s="1"/>
  <c r="I916" i="9"/>
  <c r="J916" i="9" s="1"/>
  <c r="I915" i="9"/>
  <c r="L915" i="9" s="1"/>
  <c r="I914" i="9"/>
  <c r="L914" i="9" s="1"/>
  <c r="I913" i="9"/>
  <c r="I912" i="9"/>
  <c r="L912" i="9" s="1"/>
  <c r="L911" i="9"/>
  <c r="K911" i="9"/>
  <c r="J911" i="9"/>
  <c r="I911" i="9"/>
  <c r="I910" i="9"/>
  <c r="I909" i="9"/>
  <c r="L909" i="9" s="1"/>
  <c r="I908" i="9"/>
  <c r="K908" i="9" s="1"/>
  <c r="I907" i="9"/>
  <c r="I906" i="9"/>
  <c r="I905" i="9"/>
  <c r="K905" i="9" s="1"/>
  <c r="I904" i="9"/>
  <c r="I903" i="9"/>
  <c r="L903" i="9" s="1"/>
  <c r="I902" i="9"/>
  <c r="K902" i="9" s="1"/>
  <c r="I901" i="9"/>
  <c r="I900" i="9"/>
  <c r="J900" i="9" s="1"/>
  <c r="I899" i="9"/>
  <c r="I898" i="9"/>
  <c r="K898" i="9" s="1"/>
  <c r="I897" i="9"/>
  <c r="J897" i="9" s="1"/>
  <c r="L896" i="9"/>
  <c r="I896" i="9"/>
  <c r="K896" i="9" s="1"/>
  <c r="I895" i="9"/>
  <c r="J895" i="9" s="1"/>
  <c r="K894" i="9"/>
  <c r="I894" i="9"/>
  <c r="L894" i="9" s="1"/>
  <c r="I893" i="9"/>
  <c r="L893" i="9" s="1"/>
  <c r="I892" i="9"/>
  <c r="L892" i="9" s="1"/>
  <c r="I891" i="9"/>
  <c r="I890" i="9"/>
  <c r="L890" i="9" s="1"/>
  <c r="I889" i="9"/>
  <c r="I888" i="9"/>
  <c r="I887" i="9"/>
  <c r="L887" i="9" s="1"/>
  <c r="I886" i="9"/>
  <c r="L886" i="9" s="1"/>
  <c r="I885" i="9"/>
  <c r="L885" i="9" s="1"/>
  <c r="I884" i="9"/>
  <c r="I883" i="9"/>
  <c r="I882" i="9"/>
  <c r="L882" i="9" s="1"/>
  <c r="I881" i="9"/>
  <c r="L881" i="9" s="1"/>
  <c r="I880" i="9"/>
  <c r="L880" i="9" s="1"/>
  <c r="I879" i="9"/>
  <c r="L879" i="9" s="1"/>
  <c r="I878" i="9"/>
  <c r="L878" i="9" s="1"/>
  <c r="I877" i="9"/>
  <c r="I876" i="9"/>
  <c r="L876" i="9" s="1"/>
  <c r="I875" i="9"/>
  <c r="L875" i="9" s="1"/>
  <c r="I874" i="9"/>
  <c r="L874" i="9" s="1"/>
  <c r="I873" i="9"/>
  <c r="L873" i="9" s="1"/>
  <c r="I872" i="9"/>
  <c r="I871" i="9"/>
  <c r="I870" i="9"/>
  <c r="I869" i="9"/>
  <c r="L869" i="9" s="1"/>
  <c r="I868" i="9"/>
  <c r="K868" i="9" s="1"/>
  <c r="I867" i="9"/>
  <c r="K867" i="9" s="1"/>
  <c r="I866" i="9"/>
  <c r="L866" i="9" s="1"/>
  <c r="I865" i="9"/>
  <c r="L865" i="9" s="1"/>
  <c r="I864" i="9"/>
  <c r="L864" i="9" s="1"/>
  <c r="I863" i="9"/>
  <c r="J863" i="9" s="1"/>
  <c r="I862" i="9"/>
  <c r="L862" i="9" s="1"/>
  <c r="I861" i="9"/>
  <c r="L861" i="9" s="1"/>
  <c r="I860" i="9"/>
  <c r="L860" i="9" s="1"/>
  <c r="I859" i="9"/>
  <c r="L859" i="9" s="1"/>
  <c r="I858" i="9"/>
  <c r="I857" i="9"/>
  <c r="I856" i="9"/>
  <c r="J856" i="9" s="1"/>
  <c r="I855" i="9"/>
  <c r="K855" i="9" s="1"/>
  <c r="I854" i="9"/>
  <c r="I853" i="9"/>
  <c r="L853" i="9" s="1"/>
  <c r="I852" i="9"/>
  <c r="L852" i="9" s="1"/>
  <c r="I851" i="9"/>
  <c r="I850" i="9"/>
  <c r="J850" i="9" s="1"/>
  <c r="I849" i="9"/>
  <c r="L849" i="9" s="1"/>
  <c r="I848" i="9"/>
  <c r="I847" i="9"/>
  <c r="K847" i="9" s="1"/>
  <c r="I846" i="9"/>
  <c r="L846" i="9" s="1"/>
  <c r="I845" i="9"/>
  <c r="I844" i="9"/>
  <c r="L844" i="9" s="1"/>
  <c r="I843" i="9"/>
  <c r="K843" i="9" s="1"/>
  <c r="I842" i="9"/>
  <c r="I841" i="9"/>
  <c r="L841" i="9" s="1"/>
  <c r="I840" i="9"/>
  <c r="L840" i="9" s="1"/>
  <c r="I839" i="9"/>
  <c r="I838" i="9"/>
  <c r="L838" i="9" s="1"/>
  <c r="I837" i="9"/>
  <c r="K837" i="9" s="1"/>
  <c r="I836" i="9"/>
  <c r="L835" i="9"/>
  <c r="I835" i="9"/>
  <c r="K835" i="9" s="1"/>
  <c r="I834" i="9"/>
  <c r="I833" i="9"/>
  <c r="L833" i="9" s="1"/>
  <c r="I832" i="9"/>
  <c r="I831" i="9"/>
  <c r="L831" i="9" s="1"/>
  <c r="I830" i="9"/>
  <c r="L830" i="9" s="1"/>
  <c r="I829" i="9"/>
  <c r="J829" i="9" s="1"/>
  <c r="I828" i="9"/>
  <c r="I827" i="9"/>
  <c r="L827" i="9" s="1"/>
  <c r="I826" i="9"/>
  <c r="K826" i="9" s="1"/>
  <c r="I825" i="9"/>
  <c r="L825" i="9" s="1"/>
  <c r="I824" i="9"/>
  <c r="I823" i="9"/>
  <c r="J823" i="9" s="1"/>
  <c r="I822" i="9"/>
  <c r="I821" i="9"/>
  <c r="J821" i="9" s="1"/>
  <c r="I820" i="9"/>
  <c r="L820" i="9" s="1"/>
  <c r="I819" i="9"/>
  <c r="L819" i="9" s="1"/>
  <c r="I818" i="9"/>
  <c r="L818" i="9" s="1"/>
  <c r="I817" i="9"/>
  <c r="I816" i="9"/>
  <c r="K816" i="9" s="1"/>
  <c r="I815" i="9"/>
  <c r="J815" i="9" s="1"/>
  <c r="J814" i="9"/>
  <c r="I814" i="9"/>
  <c r="L814" i="9" s="1"/>
  <c r="I813" i="9"/>
  <c r="L813" i="9" s="1"/>
  <c r="I812" i="9"/>
  <c r="I811" i="9"/>
  <c r="L811" i="9" s="1"/>
  <c r="I810" i="9"/>
  <c r="L810" i="9" s="1"/>
  <c r="I809" i="9"/>
  <c r="L809" i="9" s="1"/>
  <c r="I808" i="9"/>
  <c r="L808" i="9" s="1"/>
  <c r="L807" i="9"/>
  <c r="K807" i="9"/>
  <c r="J807" i="9"/>
  <c r="I807" i="9"/>
  <c r="I806" i="9"/>
  <c r="L806" i="9" s="1"/>
  <c r="I805" i="9"/>
  <c r="K805" i="9" s="1"/>
  <c r="I804" i="9"/>
  <c r="L804" i="9" s="1"/>
  <c r="I803" i="9"/>
  <c r="L803" i="9" s="1"/>
  <c r="I802" i="9"/>
  <c r="J802" i="9" s="1"/>
  <c r="I801" i="9"/>
  <c r="I800" i="9"/>
  <c r="I799" i="9"/>
  <c r="L799" i="9" s="1"/>
  <c r="I798" i="9"/>
  <c r="L798" i="9" s="1"/>
  <c r="I797" i="9"/>
  <c r="L797" i="9" s="1"/>
  <c r="I796" i="9"/>
  <c r="L796" i="9" s="1"/>
  <c r="L795" i="9"/>
  <c r="K795" i="9"/>
  <c r="J795" i="9"/>
  <c r="I795" i="9"/>
  <c r="I794" i="9"/>
  <c r="L794" i="9" s="1"/>
  <c r="I793" i="9"/>
  <c r="L793" i="9" s="1"/>
  <c r="I792" i="9"/>
  <c r="L792" i="9" s="1"/>
  <c r="I791" i="9"/>
  <c r="L791" i="9" s="1"/>
  <c r="I790" i="9"/>
  <c r="I789" i="9"/>
  <c r="I788" i="9"/>
  <c r="K788" i="9" s="1"/>
  <c r="I787" i="9"/>
  <c r="L787" i="9" s="1"/>
  <c r="I786" i="9"/>
  <c r="L786" i="9" s="1"/>
  <c r="I785" i="9"/>
  <c r="J785" i="9" s="1"/>
  <c r="I784" i="9"/>
  <c r="I783" i="9"/>
  <c r="I782" i="9"/>
  <c r="I781" i="9"/>
  <c r="L781" i="9" s="1"/>
  <c r="I780" i="9"/>
  <c r="L780" i="9" s="1"/>
  <c r="I779" i="9"/>
  <c r="L779" i="9" s="1"/>
  <c r="I778" i="9"/>
  <c r="L778" i="9" s="1"/>
  <c r="I777" i="9"/>
  <c r="L777" i="9" s="1"/>
  <c r="I776" i="9"/>
  <c r="I775" i="9"/>
  <c r="L775" i="9" s="1"/>
  <c r="K774" i="9"/>
  <c r="I774" i="9"/>
  <c r="L774" i="9" s="1"/>
  <c r="I773" i="9"/>
  <c r="I772" i="9"/>
  <c r="I771" i="9"/>
  <c r="L771" i="9" s="1"/>
  <c r="I770" i="9"/>
  <c r="L770" i="9" s="1"/>
  <c r="I769" i="9"/>
  <c r="I768" i="9"/>
  <c r="I767" i="9"/>
  <c r="J767" i="9" s="1"/>
  <c r="I766" i="9"/>
  <c r="I765" i="9"/>
  <c r="L765" i="9" s="1"/>
  <c r="I764" i="9"/>
  <c r="L764" i="9" s="1"/>
  <c r="I763" i="9"/>
  <c r="K763" i="9" s="1"/>
  <c r="I762" i="9"/>
  <c r="I761" i="9"/>
  <c r="L761" i="9" s="1"/>
  <c r="I760" i="9"/>
  <c r="L760" i="9" s="1"/>
  <c r="I759" i="9"/>
  <c r="L759" i="9" s="1"/>
  <c r="I758" i="9"/>
  <c r="I757" i="9"/>
  <c r="L757" i="9" s="1"/>
  <c r="I756" i="9"/>
  <c r="J756" i="9" s="1"/>
  <c r="I755" i="9"/>
  <c r="I754" i="9"/>
  <c r="L754" i="9" s="1"/>
  <c r="I753" i="9"/>
  <c r="K753" i="9" s="1"/>
  <c r="I752" i="9"/>
  <c r="I751" i="9"/>
  <c r="L751" i="9" s="1"/>
  <c r="I750" i="9"/>
  <c r="K750" i="9" s="1"/>
  <c r="I749" i="9"/>
  <c r="I748" i="9"/>
  <c r="K748" i="9" s="1"/>
  <c r="I747" i="9"/>
  <c r="I746" i="9"/>
  <c r="K746" i="9" s="1"/>
  <c r="I745" i="9"/>
  <c r="L745" i="9" s="1"/>
  <c r="I744" i="9"/>
  <c r="L744" i="9" s="1"/>
  <c r="I743" i="9"/>
  <c r="I742" i="9"/>
  <c r="J742" i="9" s="1"/>
  <c r="I741" i="9"/>
  <c r="L741" i="9" s="1"/>
  <c r="I740" i="9"/>
  <c r="L740" i="9" s="1"/>
  <c r="L739" i="9"/>
  <c r="K739" i="9"/>
  <c r="I739" i="9"/>
  <c r="J739" i="9" s="1"/>
  <c r="I738" i="9"/>
  <c r="K738" i="9" s="1"/>
  <c r="I737" i="9"/>
  <c r="L737" i="9" s="1"/>
  <c r="I736" i="9"/>
  <c r="L736" i="9" s="1"/>
  <c r="I735" i="9"/>
  <c r="L735" i="9" s="1"/>
  <c r="I734" i="9"/>
  <c r="I733" i="9"/>
  <c r="K733" i="9" s="1"/>
  <c r="I732" i="9"/>
  <c r="I731" i="9"/>
  <c r="I730" i="9"/>
  <c r="L730" i="9" s="1"/>
  <c r="I729" i="9"/>
  <c r="L729" i="9" s="1"/>
  <c r="I728" i="9"/>
  <c r="K728" i="9" s="1"/>
  <c r="I727" i="9"/>
  <c r="L727" i="9" s="1"/>
  <c r="I726" i="9"/>
  <c r="I725" i="9"/>
  <c r="J725" i="9" s="1"/>
  <c r="I724" i="9"/>
  <c r="L724" i="9" s="1"/>
  <c r="I723" i="9"/>
  <c r="K723" i="9" s="1"/>
  <c r="I722" i="9"/>
  <c r="L722" i="9" s="1"/>
  <c r="I721" i="9"/>
  <c r="I720" i="9"/>
  <c r="I719" i="9"/>
  <c r="K719" i="9" s="1"/>
  <c r="I718" i="9"/>
  <c r="K718" i="9" s="1"/>
  <c r="I717" i="9"/>
  <c r="L717" i="9" s="1"/>
  <c r="I716" i="9"/>
  <c r="J716" i="9" s="1"/>
  <c r="I715" i="9"/>
  <c r="I714" i="9"/>
  <c r="L713" i="9"/>
  <c r="I713" i="9"/>
  <c r="K713" i="9" s="1"/>
  <c r="I712" i="9"/>
  <c r="L712" i="9" s="1"/>
  <c r="I711" i="9"/>
  <c r="J711" i="9" s="1"/>
  <c r="I710" i="9"/>
  <c r="I709" i="9"/>
  <c r="I708" i="9"/>
  <c r="K708" i="9" s="1"/>
  <c r="I707" i="9"/>
  <c r="J707" i="9" s="1"/>
  <c r="I706" i="9"/>
  <c r="L706" i="9" s="1"/>
  <c r="I705" i="9"/>
  <c r="I704" i="9"/>
  <c r="L704" i="9" s="1"/>
  <c r="I703" i="9"/>
  <c r="I702" i="9"/>
  <c r="L702" i="9" s="1"/>
  <c r="I701" i="9"/>
  <c r="L701" i="9" s="1"/>
  <c r="I700" i="9"/>
  <c r="J700" i="9" s="1"/>
  <c r="I699" i="9"/>
  <c r="J699" i="9" s="1"/>
  <c r="I698" i="9"/>
  <c r="K698" i="9" s="1"/>
  <c r="I697" i="9"/>
  <c r="L697" i="9" s="1"/>
  <c r="I696" i="9"/>
  <c r="L696" i="9" s="1"/>
  <c r="I695" i="9"/>
  <c r="I694" i="9"/>
  <c r="I693" i="9"/>
  <c r="K693" i="9" s="1"/>
  <c r="I692" i="9"/>
  <c r="I691" i="9"/>
  <c r="L691" i="9" s="1"/>
  <c r="I690" i="9"/>
  <c r="L690" i="9" s="1"/>
  <c r="I689" i="9"/>
  <c r="I688" i="9"/>
  <c r="K688" i="9" s="1"/>
  <c r="I687" i="9"/>
  <c r="L687" i="9" s="1"/>
  <c r="I686" i="9"/>
  <c r="I685" i="9"/>
  <c r="K685" i="9" s="1"/>
  <c r="I684" i="9"/>
  <c r="I683" i="9"/>
  <c r="K683" i="9" s="1"/>
  <c r="K682" i="9"/>
  <c r="I682" i="9"/>
  <c r="J682" i="9" s="1"/>
  <c r="I681" i="9"/>
  <c r="L681" i="9" s="1"/>
  <c r="I680" i="9"/>
  <c r="L680" i="9" s="1"/>
  <c r="I679" i="9"/>
  <c r="I678" i="9"/>
  <c r="K678" i="9" s="1"/>
  <c r="I677" i="9"/>
  <c r="L677" i="9" s="1"/>
  <c r="I676" i="9"/>
  <c r="K676" i="9" s="1"/>
  <c r="I675" i="9"/>
  <c r="I674" i="9"/>
  <c r="J674" i="9" s="1"/>
  <c r="I673" i="9"/>
  <c r="J673" i="9" s="1"/>
  <c r="I672" i="9"/>
  <c r="K672" i="9" s="1"/>
  <c r="I671" i="9"/>
  <c r="L671" i="9" s="1"/>
  <c r="I670" i="9"/>
  <c r="L670" i="9" s="1"/>
  <c r="I669" i="9"/>
  <c r="L669" i="9" s="1"/>
  <c r="I668" i="9"/>
  <c r="I667" i="9"/>
  <c r="L667" i="9" s="1"/>
  <c r="I666" i="9"/>
  <c r="I665" i="9"/>
  <c r="J665" i="9" s="1"/>
  <c r="I664" i="9"/>
  <c r="I663" i="9"/>
  <c r="K663" i="9" s="1"/>
  <c r="I662" i="9"/>
  <c r="L662" i="9" s="1"/>
  <c r="I661" i="9"/>
  <c r="L661" i="9" s="1"/>
  <c r="I660" i="9"/>
  <c r="K660" i="9" s="1"/>
  <c r="I659" i="9"/>
  <c r="L659" i="9" s="1"/>
  <c r="I658" i="9"/>
  <c r="I657" i="9"/>
  <c r="L657" i="9" s="1"/>
  <c r="I656" i="9"/>
  <c r="L656" i="9" s="1"/>
  <c r="I655" i="9"/>
  <c r="L655" i="9" s="1"/>
  <c r="I654" i="9"/>
  <c r="I653" i="9"/>
  <c r="K653" i="9" s="1"/>
  <c r="I652" i="9"/>
  <c r="L651" i="9"/>
  <c r="I651" i="9"/>
  <c r="J651" i="9" s="1"/>
  <c r="I650" i="9"/>
  <c r="L650" i="9" s="1"/>
  <c r="I649" i="9"/>
  <c r="L649" i="9" s="1"/>
  <c r="L648" i="9"/>
  <c r="I648" i="9"/>
  <c r="K648" i="9" s="1"/>
  <c r="I647" i="9"/>
  <c r="I646" i="9"/>
  <c r="L646" i="9" s="1"/>
  <c r="I645" i="9"/>
  <c r="L645" i="9" s="1"/>
  <c r="I644" i="9"/>
  <c r="L644" i="9" s="1"/>
  <c r="I643" i="9"/>
  <c r="K643" i="9" s="1"/>
  <c r="I642" i="9"/>
  <c r="J642" i="9" s="1"/>
  <c r="I641" i="9"/>
  <c r="I640" i="9"/>
  <c r="L640" i="9" s="1"/>
  <c r="I639" i="9"/>
  <c r="J639" i="9" s="1"/>
  <c r="I638" i="9"/>
  <c r="K638" i="9" s="1"/>
  <c r="I637" i="9"/>
  <c r="I636" i="9"/>
  <c r="L636" i="9" s="1"/>
  <c r="I635" i="9"/>
  <c r="L635" i="9" s="1"/>
  <c r="I634" i="9"/>
  <c r="L634" i="9" s="1"/>
  <c r="I633" i="9"/>
  <c r="K633" i="9" s="1"/>
  <c r="I632" i="9"/>
  <c r="L632" i="9" s="1"/>
  <c r="J631" i="9"/>
  <c r="I631" i="9"/>
  <c r="I630" i="9"/>
  <c r="L630" i="9" s="1"/>
  <c r="I629" i="9"/>
  <c r="L629" i="9" s="1"/>
  <c r="I628" i="9"/>
  <c r="K628" i="9" s="1"/>
  <c r="I627" i="9"/>
  <c r="L627" i="9" s="1"/>
  <c r="I626" i="9"/>
  <c r="I625" i="9"/>
  <c r="J625" i="9" s="1"/>
  <c r="I624" i="9"/>
  <c r="I623" i="9"/>
  <c r="K623" i="9" s="1"/>
  <c r="I622" i="9"/>
  <c r="L622" i="9" s="1"/>
  <c r="I621" i="9"/>
  <c r="J621" i="9" s="1"/>
  <c r="I620" i="9"/>
  <c r="L620" i="9" s="1"/>
  <c r="I619" i="9"/>
  <c r="L619" i="9" s="1"/>
  <c r="I618" i="9"/>
  <c r="L617" i="9"/>
  <c r="K617" i="9"/>
  <c r="I617" i="9"/>
  <c r="J617" i="9" s="1"/>
  <c r="I616" i="9"/>
  <c r="J616" i="9" s="1"/>
  <c r="I615" i="9"/>
  <c r="L615" i="9" s="1"/>
  <c r="I614" i="9"/>
  <c r="J614" i="9" s="1"/>
  <c r="I613" i="9"/>
  <c r="K613" i="9" s="1"/>
  <c r="I612" i="9"/>
  <c r="L612" i="9" s="1"/>
  <c r="I611" i="9"/>
  <c r="I610" i="9"/>
  <c r="I609" i="9"/>
  <c r="L609" i="9" s="1"/>
  <c r="I608" i="9"/>
  <c r="I607" i="9"/>
  <c r="I606" i="9"/>
  <c r="L606" i="9" s="1"/>
  <c r="I605" i="9"/>
  <c r="L605" i="9" s="1"/>
  <c r="I604" i="9"/>
  <c r="L604" i="9" s="1"/>
  <c r="I603" i="9"/>
  <c r="K603" i="9" s="1"/>
  <c r="I602" i="9"/>
  <c r="K602" i="9" s="1"/>
  <c r="I601" i="9"/>
  <c r="I600" i="9"/>
  <c r="J600" i="9" s="1"/>
  <c r="I599" i="9"/>
  <c r="L599" i="9" s="1"/>
  <c r="I598" i="9"/>
  <c r="K598" i="9" s="1"/>
  <c r="I597" i="9"/>
  <c r="K597" i="9" s="1"/>
  <c r="I596" i="9"/>
  <c r="L596" i="9" s="1"/>
  <c r="I595" i="9"/>
  <c r="L595" i="9" s="1"/>
  <c r="I594" i="9"/>
  <c r="L594" i="9" s="1"/>
  <c r="I593" i="9"/>
  <c r="K593" i="9" s="1"/>
  <c r="I592" i="9"/>
  <c r="L592" i="9" s="1"/>
  <c r="I591" i="9"/>
  <c r="K591" i="9" s="1"/>
  <c r="I590" i="9"/>
  <c r="I589" i="9"/>
  <c r="I588" i="9"/>
  <c r="K588" i="9" s="1"/>
  <c r="I587" i="9"/>
  <c r="L587" i="9" s="1"/>
  <c r="I586" i="9"/>
  <c r="L586" i="9" s="1"/>
  <c r="I585" i="9"/>
  <c r="L585" i="9" s="1"/>
  <c r="I584" i="9"/>
  <c r="I583" i="9"/>
  <c r="K582" i="9"/>
  <c r="I582" i="9"/>
  <c r="J582" i="9" s="1"/>
  <c r="I581" i="9"/>
  <c r="L581" i="9" s="1"/>
  <c r="I580" i="9"/>
  <c r="K580" i="9" s="1"/>
  <c r="I579" i="9"/>
  <c r="J579" i="9" s="1"/>
  <c r="I578" i="9"/>
  <c r="I577" i="9"/>
  <c r="I576" i="9"/>
  <c r="K576" i="9" s="1"/>
  <c r="I575" i="9"/>
  <c r="L575" i="9" s="1"/>
  <c r="I574" i="9"/>
  <c r="K574" i="9" s="1"/>
  <c r="I573" i="9"/>
  <c r="I572" i="9"/>
  <c r="L572" i="9" s="1"/>
  <c r="I571" i="9"/>
  <c r="L571" i="9" s="1"/>
  <c r="I570" i="9"/>
  <c r="L570" i="9" s="1"/>
  <c r="I569" i="9"/>
  <c r="I568" i="9"/>
  <c r="I567" i="9"/>
  <c r="I566" i="9"/>
  <c r="L566" i="9" s="1"/>
  <c r="I565" i="9"/>
  <c r="K564" i="9"/>
  <c r="I564" i="9"/>
  <c r="I563" i="9"/>
  <c r="K563" i="9" s="1"/>
  <c r="I562" i="9"/>
  <c r="L562" i="9" s="1"/>
  <c r="I561" i="9"/>
  <c r="L561" i="9" s="1"/>
  <c r="I560" i="9"/>
  <c r="L560" i="9" s="1"/>
  <c r="I559" i="9"/>
  <c r="L559" i="9" s="1"/>
  <c r="L558" i="9"/>
  <c r="I558" i="9"/>
  <c r="K558" i="9" s="1"/>
  <c r="I557" i="9"/>
  <c r="L557" i="9" s="1"/>
  <c r="I556" i="9"/>
  <c r="I555" i="9"/>
  <c r="L555" i="9" s="1"/>
  <c r="I554" i="9"/>
  <c r="L554" i="9" s="1"/>
  <c r="I553" i="9"/>
  <c r="K553" i="9" s="1"/>
  <c r="I552" i="9"/>
  <c r="J552" i="9" s="1"/>
  <c r="I551" i="9"/>
  <c r="K551" i="9" s="1"/>
  <c r="I550" i="9"/>
  <c r="J550" i="9" s="1"/>
  <c r="L549" i="9"/>
  <c r="I549" i="9"/>
  <c r="K549" i="9" s="1"/>
  <c r="I548" i="9"/>
  <c r="K548" i="9" s="1"/>
  <c r="I547" i="9"/>
  <c r="I546" i="9"/>
  <c r="L546" i="9" s="1"/>
  <c r="I545" i="9"/>
  <c r="L545" i="9" s="1"/>
  <c r="I544" i="9"/>
  <c r="L544" i="9" s="1"/>
  <c r="I543" i="9"/>
  <c r="I542" i="9"/>
  <c r="I541" i="9"/>
  <c r="L541" i="9" s="1"/>
  <c r="I540" i="9"/>
  <c r="J540" i="9" s="1"/>
  <c r="I539" i="9"/>
  <c r="I538" i="9"/>
  <c r="K538" i="9" s="1"/>
  <c r="I537" i="9"/>
  <c r="L537" i="9" s="1"/>
  <c r="I536" i="9"/>
  <c r="I535" i="9"/>
  <c r="L535" i="9" s="1"/>
  <c r="I534" i="9"/>
  <c r="L534" i="9" s="1"/>
  <c r="I533" i="9"/>
  <c r="I532" i="9"/>
  <c r="L532" i="9" s="1"/>
  <c r="I531" i="9"/>
  <c r="I530" i="9"/>
  <c r="K530" i="9" s="1"/>
  <c r="I529" i="9"/>
  <c r="L529" i="9" s="1"/>
  <c r="I528" i="9"/>
  <c r="K528" i="9" s="1"/>
  <c r="I527" i="9"/>
  <c r="L527" i="9" s="1"/>
  <c r="I526" i="9"/>
  <c r="I525" i="9"/>
  <c r="L525" i="9" s="1"/>
  <c r="I524" i="9"/>
  <c r="L524" i="9" s="1"/>
  <c r="I523" i="9"/>
  <c r="K523" i="9" s="1"/>
  <c r="I522" i="9"/>
  <c r="L522" i="9" s="1"/>
  <c r="I521" i="9"/>
  <c r="K521" i="9" s="1"/>
  <c r="I520" i="9"/>
  <c r="L520" i="9" s="1"/>
  <c r="I519" i="9"/>
  <c r="L519" i="9" s="1"/>
  <c r="I518" i="9"/>
  <c r="K518" i="9" s="1"/>
  <c r="I517" i="9"/>
  <c r="K517" i="9" s="1"/>
  <c r="J516" i="9"/>
  <c r="I516" i="9"/>
  <c r="L516" i="9" s="1"/>
  <c r="I515" i="9"/>
  <c r="L515" i="9" s="1"/>
  <c r="I514" i="9"/>
  <c r="L514" i="9" s="1"/>
  <c r="I513" i="9"/>
  <c r="K513" i="9" s="1"/>
  <c r="I512" i="9"/>
  <c r="K512" i="9" s="1"/>
  <c r="I511" i="9"/>
  <c r="L511" i="9" s="1"/>
  <c r="I510" i="9"/>
  <c r="I509" i="9"/>
  <c r="L509" i="9" s="1"/>
  <c r="I508" i="9"/>
  <c r="K508" i="9" s="1"/>
  <c r="I507" i="9"/>
  <c r="L507" i="9" s="1"/>
  <c r="L506" i="9"/>
  <c r="I506" i="9"/>
  <c r="J506" i="9" s="1"/>
  <c r="I505" i="9"/>
  <c r="I504" i="9"/>
  <c r="L504" i="9" s="1"/>
  <c r="I503" i="9"/>
  <c r="K503" i="9" s="1"/>
  <c r="L502" i="9"/>
  <c r="K502" i="9"/>
  <c r="J502" i="9"/>
  <c r="I502" i="9"/>
  <c r="I501" i="9"/>
  <c r="L501" i="9" s="1"/>
  <c r="I500" i="9"/>
  <c r="J500" i="9" s="1"/>
  <c r="I499" i="9"/>
  <c r="I498" i="9"/>
  <c r="K498" i="9" s="1"/>
  <c r="I497" i="9"/>
  <c r="L497" i="9" s="1"/>
  <c r="I496" i="9"/>
  <c r="L496" i="9" s="1"/>
  <c r="I495" i="9"/>
  <c r="L495" i="9" s="1"/>
  <c r="I494" i="9"/>
  <c r="L494" i="9" s="1"/>
  <c r="I493" i="9"/>
  <c r="I492" i="9"/>
  <c r="L492" i="9" s="1"/>
  <c r="I491" i="9"/>
  <c r="L491" i="9" s="1"/>
  <c r="I490" i="9"/>
  <c r="J489" i="9"/>
  <c r="I489" i="9"/>
  <c r="I488" i="9"/>
  <c r="K488" i="9" s="1"/>
  <c r="I487" i="9"/>
  <c r="L487" i="9" s="1"/>
  <c r="I486" i="9"/>
  <c r="L486" i="9" s="1"/>
  <c r="I485" i="9"/>
  <c r="L485" i="9" s="1"/>
  <c r="I484" i="9"/>
  <c r="I483" i="9"/>
  <c r="K483" i="9" s="1"/>
  <c r="I482" i="9"/>
  <c r="L482" i="9" s="1"/>
  <c r="I481" i="9"/>
  <c r="K481" i="9" s="1"/>
  <c r="I480" i="9"/>
  <c r="L480" i="9" s="1"/>
  <c r="I479" i="9"/>
  <c r="I478" i="9"/>
  <c r="K478" i="9" s="1"/>
  <c r="I477" i="9"/>
  <c r="I476" i="9"/>
  <c r="I475" i="9"/>
  <c r="L475" i="9" s="1"/>
  <c r="J474" i="9"/>
  <c r="I474" i="9"/>
  <c r="L474" i="9" s="1"/>
  <c r="I473" i="9"/>
  <c r="I472" i="9"/>
  <c r="I471" i="9"/>
  <c r="L471" i="9" s="1"/>
  <c r="I470" i="9"/>
  <c r="L470" i="9" s="1"/>
  <c r="I469" i="9"/>
  <c r="L469" i="9" s="1"/>
  <c r="I468" i="9"/>
  <c r="I467" i="9"/>
  <c r="L467" i="9" s="1"/>
  <c r="I466" i="9"/>
  <c r="J466" i="9" s="1"/>
  <c r="I465" i="9"/>
  <c r="I464" i="9"/>
  <c r="L464" i="9" s="1"/>
  <c r="I463" i="9"/>
  <c r="K463" i="9" s="1"/>
  <c r="I462" i="9"/>
  <c r="L461" i="9"/>
  <c r="I461" i="9"/>
  <c r="K461" i="9" s="1"/>
  <c r="I460" i="9"/>
  <c r="L460" i="9" s="1"/>
  <c r="I459" i="9"/>
  <c r="L459" i="9" s="1"/>
  <c r="I458" i="9"/>
  <c r="I457" i="9"/>
  <c r="L457" i="9" s="1"/>
  <c r="I456" i="9"/>
  <c r="J456" i="9" s="1"/>
  <c r="I455" i="9"/>
  <c r="J455" i="9" s="1"/>
  <c r="I454" i="9"/>
  <c r="I453" i="9"/>
  <c r="K453" i="9" s="1"/>
  <c r="I452" i="9"/>
  <c r="I451" i="9"/>
  <c r="L451" i="9" s="1"/>
  <c r="I450" i="9"/>
  <c r="L450" i="9" s="1"/>
  <c r="I449" i="9"/>
  <c r="K449" i="9" s="1"/>
  <c r="I448" i="9"/>
  <c r="I447" i="9"/>
  <c r="L446" i="9"/>
  <c r="I446" i="9"/>
  <c r="K446" i="9" s="1"/>
  <c r="I445" i="9"/>
  <c r="L445" i="9" s="1"/>
  <c r="I444" i="9"/>
  <c r="L444" i="9" s="1"/>
  <c r="I443" i="9"/>
  <c r="K443" i="9" s="1"/>
  <c r="L442" i="9"/>
  <c r="I442" i="9"/>
  <c r="J442" i="9" s="1"/>
  <c r="I441" i="9"/>
  <c r="I440" i="9"/>
  <c r="K440" i="9" s="1"/>
  <c r="I439" i="9"/>
  <c r="L439" i="9" s="1"/>
  <c r="I438" i="9"/>
  <c r="K438" i="9" s="1"/>
  <c r="I437" i="9"/>
  <c r="J437" i="9" s="1"/>
  <c r="I436" i="9"/>
  <c r="L436" i="9" s="1"/>
  <c r="L435" i="9"/>
  <c r="I435" i="9"/>
  <c r="K435" i="9" s="1"/>
  <c r="I434" i="9"/>
  <c r="L434" i="9" s="1"/>
  <c r="I433" i="9"/>
  <c r="K433" i="9" s="1"/>
  <c r="I432" i="9"/>
  <c r="K432" i="9" s="1"/>
  <c r="I431" i="9"/>
  <c r="I430" i="9"/>
  <c r="L430" i="9" s="1"/>
  <c r="I429" i="9"/>
  <c r="J429" i="9" s="1"/>
  <c r="I428" i="9"/>
  <c r="K428" i="9" s="1"/>
  <c r="I427" i="9"/>
  <c r="L427" i="9" s="1"/>
  <c r="I426" i="9"/>
  <c r="I425" i="9"/>
  <c r="I424" i="9"/>
  <c r="L424" i="9" s="1"/>
  <c r="I423" i="9"/>
  <c r="K423" i="9" s="1"/>
  <c r="I422" i="9"/>
  <c r="J422" i="9" s="1"/>
  <c r="L421" i="9"/>
  <c r="K421" i="9"/>
  <c r="I421" i="9"/>
  <c r="J421" i="9" s="1"/>
  <c r="I420" i="9"/>
  <c r="L420" i="9" s="1"/>
  <c r="I419" i="9"/>
  <c r="L419" i="9" s="1"/>
  <c r="I418" i="9"/>
  <c r="K418" i="9" s="1"/>
  <c r="I417" i="9"/>
  <c r="L417" i="9" s="1"/>
  <c r="I416" i="9"/>
  <c r="L416" i="9" s="1"/>
  <c r="I415" i="9"/>
  <c r="L415" i="9" s="1"/>
  <c r="I414" i="9"/>
  <c r="I413" i="9"/>
  <c r="K413" i="9" s="1"/>
  <c r="I412" i="9"/>
  <c r="L412" i="9" s="1"/>
  <c r="I411" i="9"/>
  <c r="L411" i="9" s="1"/>
  <c r="I410" i="9"/>
  <c r="I409" i="9"/>
  <c r="K409" i="9" s="1"/>
  <c r="I408" i="9"/>
  <c r="I407" i="9"/>
  <c r="L407" i="9" s="1"/>
  <c r="I406" i="9"/>
  <c r="L406" i="9" s="1"/>
  <c r="I405" i="9"/>
  <c r="I404" i="9"/>
  <c r="L404" i="9" s="1"/>
  <c r="I403" i="9"/>
  <c r="K403" i="9" s="1"/>
  <c r="I402" i="9"/>
  <c r="I401" i="9"/>
  <c r="L401" i="9" s="1"/>
  <c r="I400" i="9"/>
  <c r="J400" i="9" s="1"/>
  <c r="I399" i="9"/>
  <c r="L399" i="9" s="1"/>
  <c r="I398" i="9"/>
  <c r="K398" i="9" s="1"/>
  <c r="I397" i="9"/>
  <c r="L397" i="9" s="1"/>
  <c r="I396" i="9"/>
  <c r="L396" i="9" s="1"/>
  <c r="I395" i="9"/>
  <c r="K395" i="9" s="1"/>
  <c r="I394" i="9"/>
  <c r="J394" i="9" s="1"/>
  <c r="I393" i="9"/>
  <c r="K393" i="9" s="1"/>
  <c r="I392" i="9"/>
  <c r="K392" i="9" s="1"/>
  <c r="I391" i="9"/>
  <c r="I390" i="9"/>
  <c r="L390" i="9" s="1"/>
  <c r="I389" i="9"/>
  <c r="I388" i="9"/>
  <c r="K388" i="9" s="1"/>
  <c r="I387" i="9"/>
  <c r="I386" i="9"/>
  <c r="L386" i="9" s="1"/>
  <c r="I385" i="9"/>
  <c r="L385" i="9" s="1"/>
  <c r="I384" i="9"/>
  <c r="I383" i="9"/>
  <c r="K383" i="9" s="1"/>
  <c r="I382" i="9"/>
  <c r="L382" i="9" s="1"/>
  <c r="I381" i="9"/>
  <c r="L381" i="9" s="1"/>
  <c r="I380" i="9"/>
  <c r="L380" i="9" s="1"/>
  <c r="I379" i="9"/>
  <c r="J379" i="9" s="1"/>
  <c r="I378" i="9"/>
  <c r="K378" i="9" s="1"/>
  <c r="I377" i="9"/>
  <c r="L377" i="9" s="1"/>
  <c r="I376" i="9"/>
  <c r="L376" i="9" s="1"/>
  <c r="I375" i="9"/>
  <c r="I374" i="9"/>
  <c r="L374" i="9" s="1"/>
  <c r="I373" i="9"/>
  <c r="I372" i="9"/>
  <c r="K372" i="9" s="1"/>
  <c r="I371" i="9"/>
  <c r="L371" i="9" s="1"/>
  <c r="I370" i="9"/>
  <c r="K370" i="9" s="1"/>
  <c r="I369" i="9"/>
  <c r="L369" i="9" s="1"/>
  <c r="I368" i="9"/>
  <c r="I367" i="9"/>
  <c r="L367" i="9" s="1"/>
  <c r="K366" i="9"/>
  <c r="I366" i="9"/>
  <c r="J366" i="9" s="1"/>
  <c r="I365" i="9"/>
  <c r="L365" i="9" s="1"/>
  <c r="L364" i="9"/>
  <c r="K364" i="9"/>
  <c r="I364" i="9"/>
  <c r="J364" i="9" s="1"/>
  <c r="I363" i="9"/>
  <c r="K363" i="9" s="1"/>
  <c r="I362" i="9"/>
  <c r="L362" i="9" s="1"/>
  <c r="I361" i="9"/>
  <c r="K361" i="9" s="1"/>
  <c r="I360" i="9"/>
  <c r="L360" i="9" s="1"/>
  <c r="I359" i="9"/>
  <c r="L359" i="9" s="1"/>
  <c r="I358" i="9"/>
  <c r="K358" i="9" s="1"/>
  <c r="I357" i="9"/>
  <c r="I356" i="9"/>
  <c r="L356" i="9" s="1"/>
  <c r="I355" i="9"/>
  <c r="L355" i="9" s="1"/>
  <c r="I354" i="9"/>
  <c r="I353" i="9"/>
  <c r="K353" i="9" s="1"/>
  <c r="I352" i="9"/>
  <c r="I351" i="9"/>
  <c r="I350" i="9"/>
  <c r="L350" i="9" s="1"/>
  <c r="I349" i="9"/>
  <c r="L349" i="9" s="1"/>
  <c r="I348" i="9"/>
  <c r="I347" i="9"/>
  <c r="L347" i="9" s="1"/>
  <c r="I346" i="9"/>
  <c r="L346" i="9" s="1"/>
  <c r="I345" i="9"/>
  <c r="L345" i="9" s="1"/>
  <c r="I344" i="9"/>
  <c r="L344" i="9" s="1"/>
  <c r="I343" i="9"/>
  <c r="K343" i="9" s="1"/>
  <c r="L342" i="9"/>
  <c r="K342" i="9"/>
  <c r="I342" i="9"/>
  <c r="J342" i="9" s="1"/>
  <c r="I341" i="9"/>
  <c r="I340" i="9"/>
  <c r="I339" i="9"/>
  <c r="J339" i="9" s="1"/>
  <c r="I338" i="9"/>
  <c r="K338" i="9" s="1"/>
  <c r="I337" i="9"/>
  <c r="L337" i="9" s="1"/>
  <c r="I336" i="9"/>
  <c r="L336" i="9" s="1"/>
  <c r="I335" i="9"/>
  <c r="L335" i="9" s="1"/>
  <c r="I334" i="9"/>
  <c r="L334" i="9" s="1"/>
  <c r="I333" i="9"/>
  <c r="I332" i="9"/>
  <c r="K332" i="9" s="1"/>
  <c r="I331" i="9"/>
  <c r="J330" i="9"/>
  <c r="I330" i="9"/>
  <c r="I329" i="9"/>
  <c r="L329" i="9" s="1"/>
  <c r="I328" i="9"/>
  <c r="K328" i="9" s="1"/>
  <c r="I327" i="9"/>
  <c r="L327" i="9" s="1"/>
  <c r="I326" i="9"/>
  <c r="I325" i="9"/>
  <c r="K325" i="9" s="1"/>
  <c r="L324" i="9"/>
  <c r="K324" i="9"/>
  <c r="I324" i="9"/>
  <c r="J324" i="9" s="1"/>
  <c r="I323" i="9"/>
  <c r="K323" i="9" s="1"/>
  <c r="I322" i="9"/>
  <c r="L322" i="9" s="1"/>
  <c r="I321" i="9"/>
  <c r="J321" i="9" s="1"/>
  <c r="I320" i="9"/>
  <c r="I319" i="9"/>
  <c r="J319" i="9" s="1"/>
  <c r="I318" i="9"/>
  <c r="K318" i="9" s="1"/>
  <c r="I317" i="9"/>
  <c r="I316" i="9"/>
  <c r="L316" i="9" s="1"/>
  <c r="I315" i="9"/>
  <c r="L315" i="9" s="1"/>
  <c r="I314" i="9"/>
  <c r="L314" i="9" s="1"/>
  <c r="I313" i="9"/>
  <c r="K313" i="9" s="1"/>
  <c r="I312" i="9"/>
  <c r="L312" i="9" s="1"/>
  <c r="I311" i="9"/>
  <c r="L311" i="9" s="1"/>
  <c r="I310" i="9"/>
  <c r="I309" i="9"/>
  <c r="L309" i="9" s="1"/>
  <c r="I308" i="9"/>
  <c r="K308" i="9" s="1"/>
  <c r="I307" i="9"/>
  <c r="J307" i="9" s="1"/>
  <c r="I306" i="9"/>
  <c r="I305" i="9"/>
  <c r="L304" i="9"/>
  <c r="I304" i="9"/>
  <c r="K304" i="9" s="1"/>
  <c r="I303" i="9"/>
  <c r="K303" i="9" s="1"/>
  <c r="I302" i="9"/>
  <c r="L302" i="9" s="1"/>
  <c r="I301" i="9"/>
  <c r="I300" i="9"/>
  <c r="K300" i="9" s="1"/>
  <c r="I299" i="9"/>
  <c r="J299" i="9" s="1"/>
  <c r="I298" i="9"/>
  <c r="K298" i="9" s="1"/>
  <c r="I297" i="9"/>
  <c r="L297" i="9" s="1"/>
  <c r="L296" i="9"/>
  <c r="K296" i="9"/>
  <c r="J296" i="9"/>
  <c r="I296" i="9"/>
  <c r="I295" i="9"/>
  <c r="L295" i="9" s="1"/>
  <c r="I294" i="9"/>
  <c r="L294" i="9" s="1"/>
  <c r="I293" i="9"/>
  <c r="K293" i="9" s="1"/>
  <c r="I292" i="9"/>
  <c r="L292" i="9" s="1"/>
  <c r="I291" i="9"/>
  <c r="L291" i="9" s="1"/>
  <c r="I290" i="9"/>
  <c r="K290" i="9" s="1"/>
  <c r="I289" i="9"/>
  <c r="I288" i="9"/>
  <c r="K288" i="9" s="1"/>
  <c r="I287" i="9"/>
  <c r="I286" i="9"/>
  <c r="J286" i="9" s="1"/>
  <c r="I285" i="9"/>
  <c r="L285" i="9" s="1"/>
  <c r="I284" i="9"/>
  <c r="I283" i="9"/>
  <c r="K283" i="9" s="1"/>
  <c r="I282" i="9"/>
  <c r="L282" i="9" s="1"/>
  <c r="I281" i="9"/>
  <c r="L281" i="9" s="1"/>
  <c r="I280" i="9"/>
  <c r="L280" i="9" s="1"/>
  <c r="I279" i="9"/>
  <c r="J279" i="9" s="1"/>
  <c r="I278" i="9"/>
  <c r="K278" i="9" s="1"/>
  <c r="I277" i="9"/>
  <c r="I276" i="9"/>
  <c r="L276" i="9" s="1"/>
  <c r="I275" i="9"/>
  <c r="L275" i="9" s="1"/>
  <c r="I274" i="9"/>
  <c r="L274" i="9" s="1"/>
  <c r="I273" i="9"/>
  <c r="J273" i="9" s="1"/>
  <c r="I272" i="9"/>
  <c r="L272" i="9" s="1"/>
  <c r="I271" i="9"/>
  <c r="L271" i="9" s="1"/>
  <c r="I270" i="9"/>
  <c r="L270" i="9" s="1"/>
  <c r="I269" i="9"/>
  <c r="L269" i="9" s="1"/>
  <c r="I268" i="9"/>
  <c r="I267" i="9"/>
  <c r="I266" i="9"/>
  <c r="L265" i="9"/>
  <c r="K265" i="9"/>
  <c r="I265" i="9"/>
  <c r="J265" i="9" s="1"/>
  <c r="I264" i="9"/>
  <c r="L264" i="9" s="1"/>
  <c r="I263" i="9"/>
  <c r="I262" i="9"/>
  <c r="L262" i="9" s="1"/>
  <c r="I261" i="9"/>
  <c r="L261" i="9" s="1"/>
  <c r="I260" i="9"/>
  <c r="L260" i="9" s="1"/>
  <c r="I259" i="9"/>
  <c r="L259" i="9" s="1"/>
  <c r="I258" i="9"/>
  <c r="K258" i="9" s="1"/>
  <c r="I257" i="9"/>
  <c r="L257" i="9" s="1"/>
  <c r="I256" i="9"/>
  <c r="J256" i="9" s="1"/>
  <c r="I255" i="9"/>
  <c r="I254" i="9"/>
  <c r="L254" i="9" s="1"/>
  <c r="I253" i="9"/>
  <c r="K253" i="9" s="1"/>
  <c r="I252" i="9"/>
  <c r="L251" i="9"/>
  <c r="I251" i="9"/>
  <c r="K251" i="9" s="1"/>
  <c r="I250" i="9"/>
  <c r="K250" i="9" s="1"/>
  <c r="I249" i="9"/>
  <c r="I248" i="9"/>
  <c r="K248" i="9" s="1"/>
  <c r="I247" i="9"/>
  <c r="I246" i="9"/>
  <c r="K246" i="9" s="1"/>
  <c r="I245" i="9"/>
  <c r="L245" i="9" s="1"/>
  <c r="I244" i="9"/>
  <c r="L244" i="9" s="1"/>
  <c r="I243" i="9"/>
  <c r="I242" i="9"/>
  <c r="J242" i="9" s="1"/>
  <c r="I241" i="9"/>
  <c r="L241" i="9" s="1"/>
  <c r="I240" i="9"/>
  <c r="L240" i="9" s="1"/>
  <c r="I239" i="9"/>
  <c r="J239" i="9" s="1"/>
  <c r="I238" i="9"/>
  <c r="K238" i="9" s="1"/>
  <c r="I237" i="9"/>
  <c r="K237" i="9" s="1"/>
  <c r="I236" i="9"/>
  <c r="L236" i="9" s="1"/>
  <c r="I235" i="9"/>
  <c r="L235" i="9" s="1"/>
  <c r="I234" i="9"/>
  <c r="L234" i="9" s="1"/>
  <c r="I233" i="9"/>
  <c r="K233" i="9" s="1"/>
  <c r="I232" i="9"/>
  <c r="J232" i="9" s="1"/>
  <c r="I231" i="9"/>
  <c r="I230" i="9"/>
  <c r="I229" i="9"/>
  <c r="L229" i="9" s="1"/>
  <c r="I228" i="9"/>
  <c r="K228" i="9" s="1"/>
  <c r="I227" i="9"/>
  <c r="L227" i="9" s="1"/>
  <c r="I226" i="9"/>
  <c r="I225" i="9"/>
  <c r="L225" i="9" s="1"/>
  <c r="I224" i="9"/>
  <c r="I223" i="9"/>
  <c r="K223" i="9" s="1"/>
  <c r="I222" i="9"/>
  <c r="L222" i="9" s="1"/>
  <c r="I221" i="9"/>
  <c r="J221" i="9" s="1"/>
  <c r="I220" i="9"/>
  <c r="L220" i="9" s="1"/>
  <c r="I219" i="9"/>
  <c r="L219" i="9" s="1"/>
  <c r="I218" i="9"/>
  <c r="J218" i="9" s="1"/>
  <c r="I217" i="9"/>
  <c r="K217" i="9" s="1"/>
  <c r="I216" i="9"/>
  <c r="I215" i="9"/>
  <c r="I214" i="9"/>
  <c r="L214" i="9" s="1"/>
  <c r="I213" i="9"/>
  <c r="L213" i="9" s="1"/>
  <c r="I212" i="9"/>
  <c r="L212" i="9" s="1"/>
  <c r="L211" i="9"/>
  <c r="K211" i="9"/>
  <c r="J211" i="9"/>
  <c r="I211" i="9"/>
  <c r="I210" i="9"/>
  <c r="L210" i="9" s="1"/>
  <c r="I209" i="9"/>
  <c r="L209" i="9" s="1"/>
  <c r="I208" i="9"/>
  <c r="L208" i="9" s="1"/>
  <c r="I207" i="9"/>
  <c r="L207" i="9" s="1"/>
  <c r="I206" i="9"/>
  <c r="J206" i="9" s="1"/>
  <c r="I205" i="9"/>
  <c r="L205" i="9" s="1"/>
  <c r="I204" i="9"/>
  <c r="L204" i="9" s="1"/>
  <c r="I203" i="9"/>
  <c r="L203" i="9" s="1"/>
  <c r="I202" i="9"/>
  <c r="L202" i="9" s="1"/>
  <c r="I201" i="9"/>
  <c r="L201" i="9" s="1"/>
  <c r="I200" i="9"/>
  <c r="L200" i="9" s="1"/>
  <c r="I199" i="9"/>
  <c r="J199" i="9" s="1"/>
  <c r="I198" i="9"/>
  <c r="L198" i="9" s="1"/>
  <c r="I197" i="9"/>
  <c r="L197" i="9" s="1"/>
  <c r="I196" i="9"/>
  <c r="I195" i="9"/>
  <c r="L195" i="9" s="1"/>
  <c r="I194" i="9"/>
  <c r="I193" i="9"/>
  <c r="J193" i="9" s="1"/>
  <c r="I192" i="9"/>
  <c r="K192" i="9" s="1"/>
  <c r="I191" i="9"/>
  <c r="I190" i="9"/>
  <c r="L190" i="9" s="1"/>
  <c r="I189" i="9"/>
  <c r="L189" i="9" s="1"/>
  <c r="I188" i="9"/>
  <c r="L188" i="9" s="1"/>
  <c r="I187" i="9"/>
  <c r="I186" i="9"/>
  <c r="I185" i="9"/>
  <c r="L185" i="9" s="1"/>
  <c r="I184" i="9"/>
  <c r="L184" i="9" s="1"/>
  <c r="I183" i="9"/>
  <c r="L183" i="9" s="1"/>
  <c r="I182" i="9"/>
  <c r="L182" i="9" s="1"/>
  <c r="I181" i="9"/>
  <c r="I180" i="9"/>
  <c r="L180" i="9" s="1"/>
  <c r="I179" i="9"/>
  <c r="K179" i="9" s="1"/>
  <c r="I178" i="9"/>
  <c r="I177" i="9"/>
  <c r="L177" i="9" s="1"/>
  <c r="L176" i="9"/>
  <c r="I176" i="9"/>
  <c r="K176" i="9" s="1"/>
  <c r="I175" i="9"/>
  <c r="L175" i="9" s="1"/>
  <c r="L174" i="9"/>
  <c r="K174" i="9"/>
  <c r="I174" i="9"/>
  <c r="J174" i="9" s="1"/>
  <c r="I173" i="9"/>
  <c r="I172" i="9"/>
  <c r="L172" i="9" s="1"/>
  <c r="I171" i="9"/>
  <c r="L171" i="9" s="1"/>
  <c r="I170" i="9"/>
  <c r="L170" i="9" s="1"/>
  <c r="I169" i="9"/>
  <c r="L169" i="9" s="1"/>
  <c r="I168" i="9"/>
  <c r="L168" i="9" s="1"/>
  <c r="I167" i="9"/>
  <c r="L167" i="9" s="1"/>
  <c r="I166" i="9"/>
  <c r="K166" i="9" s="1"/>
  <c r="I165" i="9"/>
  <c r="L165" i="9" s="1"/>
  <c r="I164" i="9"/>
  <c r="L164" i="9" s="1"/>
  <c r="I163" i="9"/>
  <c r="L163" i="9" s="1"/>
  <c r="I162" i="9"/>
  <c r="L162" i="9" s="1"/>
  <c r="I161" i="9"/>
  <c r="J161" i="9" s="1"/>
  <c r="I160" i="9"/>
  <c r="L160" i="9" s="1"/>
  <c r="I159" i="9"/>
  <c r="L159" i="9" s="1"/>
  <c r="I158" i="9"/>
  <c r="K158" i="9" s="1"/>
  <c r="I157" i="9"/>
  <c r="I156" i="9"/>
  <c r="L156" i="9" s="1"/>
  <c r="I155" i="9"/>
  <c r="L155" i="9" s="1"/>
  <c r="I154" i="9"/>
  <c r="L154" i="9" s="1"/>
  <c r="L153" i="9"/>
  <c r="I153" i="9"/>
  <c r="J153" i="9" s="1"/>
  <c r="I152" i="9"/>
  <c r="L151" i="9"/>
  <c r="K151" i="9"/>
  <c r="J151" i="9"/>
  <c r="I151" i="9"/>
  <c r="I150" i="9"/>
  <c r="L150" i="9" s="1"/>
  <c r="I149" i="9"/>
  <c r="L149" i="9" s="1"/>
  <c r="I148" i="9"/>
  <c r="L148" i="9" s="1"/>
  <c r="I147" i="9"/>
  <c r="L147" i="9" s="1"/>
  <c r="L146" i="9"/>
  <c r="K146" i="9"/>
  <c r="J146" i="9"/>
  <c r="I146" i="9"/>
  <c r="I145" i="9"/>
  <c r="L145" i="9" s="1"/>
  <c r="I144" i="9"/>
  <c r="L144" i="9" s="1"/>
  <c r="I143" i="9"/>
  <c r="K143" i="9" s="1"/>
  <c r="I142" i="9"/>
  <c r="L142" i="9" s="1"/>
  <c r="I141" i="9"/>
  <c r="K141" i="9" s="1"/>
  <c r="I140" i="9"/>
  <c r="L140" i="9" s="1"/>
  <c r="I139" i="9"/>
  <c r="L139" i="9" s="1"/>
  <c r="I138" i="9"/>
  <c r="L138" i="9" s="1"/>
  <c r="I137" i="9"/>
  <c r="K137" i="9" s="1"/>
  <c r="I136" i="9"/>
  <c r="K136" i="9" s="1"/>
  <c r="J135" i="9"/>
  <c r="I135" i="9"/>
  <c r="L135" i="9" s="1"/>
  <c r="I134" i="9"/>
  <c r="L134" i="9" s="1"/>
  <c r="I133" i="9"/>
  <c r="L133" i="9" s="1"/>
  <c r="I132" i="9"/>
  <c r="I131" i="9"/>
  <c r="L131" i="9" s="1"/>
  <c r="I130" i="9"/>
  <c r="J130" i="9" s="1"/>
  <c r="I129" i="9"/>
  <c r="K129" i="9" s="1"/>
  <c r="I128" i="9"/>
  <c r="L128" i="9" s="1"/>
  <c r="I127" i="9"/>
  <c r="L127" i="9" s="1"/>
  <c r="I126" i="9"/>
  <c r="K126" i="9" s="1"/>
  <c r="I125" i="9"/>
  <c r="I124" i="9"/>
  <c r="I123" i="9"/>
  <c r="L123" i="9" s="1"/>
  <c r="I122" i="9"/>
  <c r="L122" i="9" s="1"/>
  <c r="I121" i="9"/>
  <c r="K121" i="9" s="1"/>
  <c r="I120" i="9"/>
  <c r="J120" i="9" s="1"/>
  <c r="I119" i="9"/>
  <c r="L119" i="9" s="1"/>
  <c r="I118" i="9"/>
  <c r="L118" i="9" s="1"/>
  <c r="I117" i="9"/>
  <c r="L117" i="9" s="1"/>
  <c r="I116" i="9"/>
  <c r="L116" i="9" s="1"/>
  <c r="I115" i="9"/>
  <c r="I114" i="9"/>
  <c r="L114" i="9" s="1"/>
  <c r="I113" i="9"/>
  <c r="K113" i="9" s="1"/>
  <c r="I112" i="9"/>
  <c r="L112" i="9" s="1"/>
  <c r="I111" i="9"/>
  <c r="I110" i="9"/>
  <c r="L110" i="9" s="1"/>
  <c r="I109" i="9"/>
  <c r="L109" i="9" s="1"/>
  <c r="I108" i="9"/>
  <c r="I107" i="9"/>
  <c r="J107" i="9" s="1"/>
  <c r="I106" i="9"/>
  <c r="K106" i="9" s="1"/>
  <c r="I105" i="9"/>
  <c r="L105" i="9" s="1"/>
  <c r="I104" i="9"/>
  <c r="L104" i="9" s="1"/>
  <c r="I103" i="9"/>
  <c r="L103" i="9" s="1"/>
  <c r="I102" i="9"/>
  <c r="I101" i="9"/>
  <c r="I100" i="9"/>
  <c r="L100" i="9" s="1"/>
  <c r="I99" i="9"/>
  <c r="I98" i="9"/>
  <c r="L98" i="9" s="1"/>
  <c r="I97" i="9"/>
  <c r="L97" i="9" s="1"/>
  <c r="I96" i="9"/>
  <c r="J96" i="9" s="1"/>
  <c r="I95" i="9"/>
  <c r="L95" i="9" s="1"/>
  <c r="I94" i="9"/>
  <c r="I93" i="9"/>
  <c r="L93" i="9" s="1"/>
  <c r="I92" i="9"/>
  <c r="L92" i="9" s="1"/>
  <c r="L91" i="9"/>
  <c r="J91" i="9"/>
  <c r="I91" i="9"/>
  <c r="K91" i="9" s="1"/>
  <c r="I90" i="9"/>
  <c r="L90" i="9" s="1"/>
  <c r="I89" i="9"/>
  <c r="L89" i="9" s="1"/>
  <c r="I88" i="9"/>
  <c r="L88" i="9" s="1"/>
  <c r="I87" i="9"/>
  <c r="L87" i="9" s="1"/>
  <c r="I86" i="9"/>
  <c r="I85" i="9"/>
  <c r="L85" i="9" s="1"/>
  <c r="I84" i="9"/>
  <c r="L84" i="9" s="1"/>
  <c r="I83" i="9"/>
  <c r="L83" i="9" s="1"/>
  <c r="I82" i="9"/>
  <c r="I81" i="9"/>
  <c r="L81" i="9" s="1"/>
  <c r="I80" i="9"/>
  <c r="L80" i="9" s="1"/>
  <c r="L79" i="9"/>
  <c r="I79" i="9"/>
  <c r="K79" i="9" s="1"/>
  <c r="I78" i="9"/>
  <c r="I77" i="9"/>
  <c r="L77" i="9" s="1"/>
  <c r="I76" i="9"/>
  <c r="L76" i="9" s="1"/>
  <c r="I75" i="9"/>
  <c r="I74" i="9"/>
  <c r="J74" i="9" s="1"/>
  <c r="I73" i="9"/>
  <c r="I72" i="9"/>
  <c r="L72" i="9" s="1"/>
  <c r="I71" i="9"/>
  <c r="J71" i="9" s="1"/>
  <c r="I70" i="9"/>
  <c r="L70" i="9" s="1"/>
  <c r="I69" i="9"/>
  <c r="L69" i="9" s="1"/>
  <c r="I68" i="9"/>
  <c r="L68" i="9" s="1"/>
  <c r="I67" i="9"/>
  <c r="L67" i="9" s="1"/>
  <c r="I66" i="9"/>
  <c r="L66" i="9" s="1"/>
  <c r="I65" i="9"/>
  <c r="L65" i="9" s="1"/>
  <c r="I64" i="9"/>
  <c r="K64" i="9" s="1"/>
  <c r="I63" i="9"/>
  <c r="L63" i="9" s="1"/>
  <c r="I62" i="9"/>
  <c r="L62" i="9" s="1"/>
  <c r="I61" i="9"/>
  <c r="L61" i="9" s="1"/>
  <c r="I60" i="9"/>
  <c r="L60" i="9" s="1"/>
  <c r="I59" i="9"/>
  <c r="L59" i="9" s="1"/>
  <c r="L58" i="9"/>
  <c r="I58" i="9"/>
  <c r="K58" i="9" s="1"/>
  <c r="I57" i="9"/>
  <c r="J57" i="9" s="1"/>
  <c r="I56" i="9"/>
  <c r="L56" i="9" s="1"/>
  <c r="I55" i="9"/>
  <c r="L55" i="9" s="1"/>
  <c r="I54" i="9"/>
  <c r="L54" i="9" s="1"/>
  <c r="I53" i="9"/>
  <c r="J53" i="9" s="1"/>
  <c r="I52" i="9"/>
  <c r="L51" i="9"/>
  <c r="I51" i="9"/>
  <c r="K51" i="9" s="1"/>
  <c r="I50" i="9"/>
  <c r="L50" i="9" s="1"/>
  <c r="I49" i="9"/>
  <c r="K49" i="9" s="1"/>
  <c r="I48" i="9"/>
  <c r="L48" i="9" s="1"/>
  <c r="I47" i="9"/>
  <c r="L47" i="9" s="1"/>
  <c r="I46" i="9"/>
  <c r="L46" i="9" s="1"/>
  <c r="I45" i="9"/>
  <c r="L45" i="9" s="1"/>
  <c r="I44" i="9"/>
  <c r="L44" i="9" s="1"/>
  <c r="I43" i="9"/>
  <c r="K43" i="9" s="1"/>
  <c r="I42" i="9"/>
  <c r="L42" i="9" s="1"/>
  <c r="I41" i="9"/>
  <c r="K41" i="9" s="1"/>
  <c r="I40" i="9"/>
  <c r="L40" i="9" s="1"/>
  <c r="I39" i="9"/>
  <c r="L39" i="9" s="1"/>
  <c r="I38" i="9"/>
  <c r="J38" i="9" s="1"/>
  <c r="I37" i="9"/>
  <c r="K37" i="9" s="1"/>
  <c r="I36" i="9"/>
  <c r="L36" i="9" s="1"/>
  <c r="I35" i="9"/>
  <c r="L35" i="9" s="1"/>
  <c r="I34" i="9"/>
  <c r="L34" i="9" s="1"/>
  <c r="I33" i="9"/>
  <c r="L33" i="9" s="1"/>
  <c r="I32" i="9"/>
  <c r="J32" i="9" s="1"/>
  <c r="L31" i="9"/>
  <c r="K31" i="9"/>
  <c r="J31" i="9"/>
  <c r="I31" i="9"/>
  <c r="I30" i="9"/>
  <c r="L30" i="9" s="1"/>
  <c r="I29" i="9"/>
  <c r="L29" i="9" s="1"/>
  <c r="I28" i="9"/>
  <c r="L28" i="9" s="1"/>
  <c r="I27" i="9"/>
  <c r="L27" i="9" s="1"/>
  <c r="I26" i="9"/>
  <c r="L26" i="9" s="1"/>
  <c r="I25" i="9"/>
  <c r="L25" i="9" s="1"/>
  <c r="I24" i="9"/>
  <c r="L24" i="9" s="1"/>
  <c r="I23" i="9"/>
  <c r="L23" i="9" s="1"/>
  <c r="I22" i="9"/>
  <c r="L22" i="9" s="1"/>
  <c r="I21" i="9"/>
  <c r="I20" i="9"/>
  <c r="J20" i="9" s="1"/>
  <c r="I19" i="9"/>
  <c r="L19" i="9" s="1"/>
  <c r="I18" i="9"/>
  <c r="L18" i="9" s="1"/>
  <c r="I17" i="9"/>
  <c r="L17" i="9" s="1"/>
  <c r="I16" i="9"/>
  <c r="L16" i="9" s="1"/>
  <c r="I15" i="9"/>
  <c r="I14" i="9"/>
  <c r="J14" i="9" s="1"/>
  <c r="I13" i="9"/>
  <c r="L13" i="9" s="1"/>
  <c r="I12" i="9"/>
  <c r="L12" i="9" s="1"/>
  <c r="I11" i="9"/>
  <c r="K11" i="9" s="1"/>
  <c r="I10" i="9"/>
  <c r="L10" i="9" s="1"/>
  <c r="I9" i="9"/>
  <c r="J9" i="9" s="1"/>
  <c r="I8" i="9"/>
  <c r="K8" i="9" s="1"/>
  <c r="I7" i="9"/>
  <c r="L7" i="9" s="1"/>
  <c r="I6" i="9"/>
  <c r="L6" i="9" s="1"/>
  <c r="I5" i="9"/>
  <c r="L5" i="9" s="1"/>
  <c r="I4" i="9"/>
  <c r="L4" i="9" s="1"/>
  <c r="I3" i="9"/>
  <c r="E5" i="6"/>
  <c r="C5" i="6"/>
  <c r="C22" i="6" s="1"/>
  <c r="D27" i="6"/>
  <c r="D26" i="6" s="1"/>
  <c r="D25" i="6" s="1"/>
  <c r="D24" i="6" s="1"/>
  <c r="D23" i="6" s="1"/>
  <c r="D22" i="6" s="1"/>
  <c r="D21" i="6" s="1"/>
  <c r="D20" i="6" s="1"/>
  <c r="D19" i="6" s="1"/>
  <c r="D18" i="6" s="1"/>
  <c r="D17" i="6" s="1"/>
  <c r="D16" i="6" s="1"/>
  <c r="D15" i="6" s="1"/>
  <c r="D14" i="6" s="1"/>
  <c r="D13" i="6" s="1"/>
  <c r="D12" i="6" s="1"/>
  <c r="D11" i="6" s="1"/>
  <c r="D10" i="6" s="1"/>
  <c r="D9" i="6" s="1"/>
  <c r="D8" i="6" s="1"/>
  <c r="B27" i="6"/>
  <c r="B26" i="6" s="1"/>
  <c r="B25" i="6" s="1"/>
  <c r="B24" i="6" s="1"/>
  <c r="B23" i="6" s="1"/>
  <c r="B22" i="6" s="1"/>
  <c r="B21" i="6" s="1"/>
  <c r="B20" i="6" s="1"/>
  <c r="B19" i="6" s="1"/>
  <c r="B18" i="6" s="1"/>
  <c r="B17" i="6" s="1"/>
  <c r="B16" i="6" s="1"/>
  <c r="B15" i="6" s="1"/>
  <c r="B14" i="6" s="1"/>
  <c r="B13" i="6" s="1"/>
  <c r="B12" i="6" s="1"/>
  <c r="B11" i="6" s="1"/>
  <c r="B10" i="6" s="1"/>
  <c r="B9" i="6" s="1"/>
  <c r="B8" i="6" s="1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H35" i="3"/>
  <c r="H36" i="3" s="1"/>
  <c r="G35" i="3"/>
  <c r="D35" i="3"/>
  <c r="C35" i="3" s="1"/>
  <c r="J34" i="3"/>
  <c r="G34" i="3"/>
  <c r="K34" i="3" s="1"/>
  <c r="E34" i="3" s="1"/>
  <c r="K33" i="3"/>
  <c r="E33" i="3" s="1"/>
  <c r="J33" i="3"/>
  <c r="H33" i="3"/>
  <c r="D33" i="3"/>
  <c r="K32" i="3"/>
  <c r="J32" i="3"/>
  <c r="I32" i="3"/>
  <c r="H32" i="3"/>
  <c r="E32" i="3"/>
  <c r="D32" i="3"/>
  <c r="K31" i="3"/>
  <c r="E31" i="3" s="1"/>
  <c r="J31" i="3"/>
  <c r="I31" i="3"/>
  <c r="H31" i="3"/>
  <c r="D31" i="3"/>
  <c r="K30" i="3"/>
  <c r="I30" i="3" s="1"/>
  <c r="J30" i="3"/>
  <c r="H30" i="3"/>
  <c r="D30" i="3"/>
  <c r="K29" i="3"/>
  <c r="E29" i="3" s="1"/>
  <c r="J29" i="3"/>
  <c r="H29" i="3"/>
  <c r="D29" i="3"/>
  <c r="R28" i="3"/>
  <c r="Q28" i="3"/>
  <c r="K28" i="3"/>
  <c r="J28" i="3"/>
  <c r="I28" i="3"/>
  <c r="H28" i="3"/>
  <c r="D28" i="3"/>
  <c r="X27" i="3"/>
  <c r="V27" i="3"/>
  <c r="U27" i="3"/>
  <c r="K27" i="3"/>
  <c r="J27" i="3"/>
  <c r="H27" i="3"/>
  <c r="D27" i="3"/>
  <c r="X26" i="3"/>
  <c r="V26" i="3"/>
  <c r="U26" i="3"/>
  <c r="K26" i="3"/>
  <c r="I26" i="3" s="1"/>
  <c r="J26" i="3"/>
  <c r="H26" i="3"/>
  <c r="D26" i="3"/>
  <c r="X25" i="3"/>
  <c r="V25" i="3"/>
  <c r="U25" i="3"/>
  <c r="K25" i="3"/>
  <c r="E25" i="3" s="1"/>
  <c r="J25" i="3"/>
  <c r="H25" i="3"/>
  <c r="D25" i="3"/>
  <c r="X24" i="3"/>
  <c r="V24" i="3"/>
  <c r="U24" i="3"/>
  <c r="K24" i="3"/>
  <c r="E24" i="3" s="1"/>
  <c r="J24" i="3"/>
  <c r="H24" i="3"/>
  <c r="D24" i="3"/>
  <c r="X23" i="3"/>
  <c r="V23" i="3"/>
  <c r="U23" i="3"/>
  <c r="K23" i="3"/>
  <c r="J23" i="3"/>
  <c r="H23" i="3"/>
  <c r="D23" i="3"/>
  <c r="X22" i="3"/>
  <c r="V22" i="3"/>
  <c r="U22" i="3"/>
  <c r="K22" i="3"/>
  <c r="E22" i="3" s="1"/>
  <c r="J22" i="3"/>
  <c r="H22" i="3"/>
  <c r="D22" i="3"/>
  <c r="X21" i="3"/>
  <c r="V21" i="3"/>
  <c r="U21" i="3"/>
  <c r="K21" i="3"/>
  <c r="I21" i="3" s="1"/>
  <c r="J21" i="3"/>
  <c r="H21" i="3"/>
  <c r="D21" i="3"/>
  <c r="X20" i="3"/>
  <c r="V20" i="3"/>
  <c r="U20" i="3"/>
  <c r="K20" i="3"/>
  <c r="E20" i="3" s="1"/>
  <c r="J20" i="3"/>
  <c r="I20" i="3"/>
  <c r="H20" i="3"/>
  <c r="D20" i="3"/>
  <c r="X19" i="3"/>
  <c r="V19" i="3"/>
  <c r="U19" i="3"/>
  <c r="K19" i="3"/>
  <c r="E19" i="3" s="1"/>
  <c r="J19" i="3"/>
  <c r="H19" i="3"/>
  <c r="D19" i="3"/>
  <c r="X18" i="3"/>
  <c r="V18" i="3"/>
  <c r="U18" i="3"/>
  <c r="K18" i="3"/>
  <c r="I18" i="3" s="1"/>
  <c r="J18" i="3"/>
  <c r="H18" i="3"/>
  <c r="D18" i="3"/>
  <c r="X17" i="3"/>
  <c r="V17" i="3"/>
  <c r="U17" i="3"/>
  <c r="K17" i="3"/>
  <c r="I17" i="3" s="1"/>
  <c r="J17" i="3"/>
  <c r="H17" i="3"/>
  <c r="D17" i="3"/>
  <c r="X16" i="3"/>
  <c r="V16" i="3"/>
  <c r="U16" i="3"/>
  <c r="K16" i="3"/>
  <c r="J16" i="3"/>
  <c r="I16" i="3"/>
  <c r="H16" i="3"/>
  <c r="E16" i="3"/>
  <c r="D16" i="3"/>
  <c r="X15" i="3"/>
  <c r="V15" i="3"/>
  <c r="U15" i="3"/>
  <c r="K15" i="3"/>
  <c r="J15" i="3"/>
  <c r="H15" i="3"/>
  <c r="D15" i="3"/>
  <c r="X14" i="3"/>
  <c r="V14" i="3"/>
  <c r="U14" i="3"/>
  <c r="K14" i="3"/>
  <c r="E14" i="3" s="1"/>
  <c r="J14" i="3"/>
  <c r="I14" i="3"/>
  <c r="H14" i="3"/>
  <c r="D14" i="3"/>
  <c r="X13" i="3"/>
  <c r="V13" i="3"/>
  <c r="U13" i="3"/>
  <c r="K13" i="3"/>
  <c r="I13" i="3" s="1"/>
  <c r="J13" i="3"/>
  <c r="H13" i="3"/>
  <c r="D13" i="3"/>
  <c r="X12" i="3"/>
  <c r="V12" i="3"/>
  <c r="U12" i="3"/>
  <c r="K12" i="3"/>
  <c r="I12" i="3" s="1"/>
  <c r="J12" i="3"/>
  <c r="H12" i="3"/>
  <c r="D12" i="3"/>
  <c r="X11" i="3"/>
  <c r="V11" i="3"/>
  <c r="U11" i="3"/>
  <c r="K11" i="3"/>
  <c r="E11" i="3" s="1"/>
  <c r="J11" i="3"/>
  <c r="I11" i="3"/>
  <c r="H11" i="3"/>
  <c r="D11" i="3"/>
  <c r="X10" i="3"/>
  <c r="V10" i="3"/>
  <c r="U10" i="3"/>
  <c r="K10" i="3"/>
  <c r="E10" i="3" s="1"/>
  <c r="J10" i="3"/>
  <c r="H10" i="3"/>
  <c r="D10" i="3"/>
  <c r="X9" i="3"/>
  <c r="V9" i="3"/>
  <c r="U9" i="3"/>
  <c r="K9" i="3"/>
  <c r="I9" i="3" s="1"/>
  <c r="J9" i="3"/>
  <c r="H9" i="3"/>
  <c r="D9" i="3"/>
  <c r="X8" i="3"/>
  <c r="V8" i="3"/>
  <c r="U8" i="3"/>
  <c r="J8" i="3"/>
  <c r="G8" i="3"/>
  <c r="K8" i="3" s="1"/>
  <c r="E8" i="3" s="1"/>
  <c r="D8" i="3"/>
  <c r="X7" i="3"/>
  <c r="V7" i="3"/>
  <c r="U7" i="3"/>
  <c r="K7" i="3"/>
  <c r="I7" i="3" s="1"/>
  <c r="J7" i="3"/>
  <c r="H7" i="3"/>
  <c r="D7" i="3"/>
  <c r="J6" i="9" l="1"/>
  <c r="I33" i="3"/>
  <c r="L121" i="9"/>
  <c r="L126" i="9"/>
  <c r="L672" i="9"/>
  <c r="L1137" i="9"/>
  <c r="L237" i="9"/>
  <c r="K279" i="9"/>
  <c r="L319" i="9"/>
  <c r="J353" i="9"/>
  <c r="K379" i="9"/>
  <c r="L393" i="9"/>
  <c r="J722" i="9"/>
  <c r="J791" i="9"/>
  <c r="K802" i="9"/>
  <c r="K856" i="9"/>
  <c r="J1037" i="9"/>
  <c r="J43" i="9"/>
  <c r="L379" i="9"/>
  <c r="K791" i="9"/>
  <c r="L856" i="9"/>
  <c r="K1037" i="9"/>
  <c r="K722" i="9"/>
  <c r="L802" i="9"/>
  <c r="E12" i="3"/>
  <c r="I29" i="3"/>
  <c r="K6" i="9"/>
  <c r="K32" i="9"/>
  <c r="L43" i="9"/>
  <c r="J61" i="9"/>
  <c r="J81" i="9"/>
  <c r="K107" i="9"/>
  <c r="J113" i="9"/>
  <c r="L129" i="9"/>
  <c r="K135" i="9"/>
  <c r="L166" i="9"/>
  <c r="K274" i="9"/>
  <c r="K307" i="9"/>
  <c r="L366" i="9"/>
  <c r="K474" i="9"/>
  <c r="J495" i="9"/>
  <c r="K500" i="9"/>
  <c r="K516" i="9"/>
  <c r="L582" i="9"/>
  <c r="L663" i="9"/>
  <c r="L682" i="9"/>
  <c r="K711" i="9"/>
  <c r="J737" i="9"/>
  <c r="K814" i="9"/>
  <c r="L843" i="9"/>
  <c r="J1012" i="9"/>
  <c r="L49" i="9"/>
  <c r="L32" i="9"/>
  <c r="K61" i="9"/>
  <c r="K81" i="9"/>
  <c r="L107" i="9"/>
  <c r="L113" i="9"/>
  <c r="L307" i="9"/>
  <c r="K495" i="9"/>
  <c r="L500" i="9"/>
  <c r="L711" i="9"/>
  <c r="K737" i="9"/>
  <c r="K895" i="9"/>
  <c r="L908" i="9"/>
  <c r="L920" i="9"/>
  <c r="K1012" i="9"/>
  <c r="J51" i="9"/>
  <c r="J121" i="9"/>
  <c r="J126" i="9"/>
  <c r="L512" i="9"/>
  <c r="J672" i="9"/>
  <c r="K699" i="9"/>
  <c r="K742" i="9"/>
  <c r="L895" i="9"/>
  <c r="J971" i="9"/>
  <c r="L976" i="9"/>
  <c r="L279" i="9"/>
  <c r="L353" i="9"/>
  <c r="I24" i="3"/>
  <c r="I25" i="3"/>
  <c r="L8" i="9"/>
  <c r="L41" i="9"/>
  <c r="K95" i="9"/>
  <c r="L256" i="9"/>
  <c r="L699" i="9"/>
  <c r="L742" i="9"/>
  <c r="L816" i="9"/>
  <c r="L867" i="9"/>
  <c r="L1092" i="9"/>
  <c r="K1137" i="9"/>
  <c r="J132" i="9"/>
  <c r="L132" i="9"/>
  <c r="K132" i="9"/>
  <c r="K897" i="9"/>
  <c r="L1066" i="9"/>
  <c r="J885" i="9"/>
  <c r="L897" i="9"/>
  <c r="K885" i="9"/>
  <c r="L1118" i="9"/>
  <c r="L536" i="9"/>
  <c r="K536" i="9"/>
  <c r="L621" i="9"/>
  <c r="L719" i="9"/>
  <c r="L21" i="9"/>
  <c r="K21" i="9"/>
  <c r="J21" i="9"/>
  <c r="L111" i="9"/>
  <c r="K111" i="9"/>
  <c r="K339" i="9"/>
  <c r="K608" i="9"/>
  <c r="L608" i="9"/>
  <c r="K96" i="9"/>
  <c r="L1178" i="9"/>
  <c r="L96" i="9"/>
  <c r="J201" i="9"/>
  <c r="K216" i="9"/>
  <c r="J216" i="9"/>
  <c r="L216" i="9"/>
  <c r="K1107" i="9"/>
  <c r="L1107" i="9"/>
  <c r="L1179" i="9"/>
  <c r="K1179" i="9"/>
  <c r="J1179" i="9"/>
  <c r="K201" i="9"/>
  <c r="L325" i="9"/>
  <c r="L463" i="9"/>
  <c r="J857" i="9"/>
  <c r="L857" i="9"/>
  <c r="J141" i="9"/>
  <c r="L298" i="9"/>
  <c r="K857" i="9"/>
  <c r="L86" i="9"/>
  <c r="K86" i="9"/>
  <c r="J86" i="9"/>
  <c r="J313" i="9"/>
  <c r="J580" i="9"/>
  <c r="J595" i="9"/>
  <c r="L141" i="9"/>
  <c r="L449" i="9"/>
  <c r="L580" i="9"/>
  <c r="J679" i="9"/>
  <c r="L679" i="9"/>
  <c r="L941" i="9"/>
  <c r="K941" i="9"/>
  <c r="L1079" i="9"/>
  <c r="K1079" i="9"/>
  <c r="K1095" i="9"/>
  <c r="L1095" i="9"/>
  <c r="K74" i="9"/>
  <c r="J190" i="9"/>
  <c r="L286" i="9"/>
  <c r="K679" i="9"/>
  <c r="J941" i="9"/>
  <c r="J1079" i="9"/>
  <c r="J1095" i="9"/>
  <c r="L74" i="9"/>
  <c r="J131" i="9"/>
  <c r="L665" i="9"/>
  <c r="K131" i="9"/>
  <c r="L191" i="9"/>
  <c r="J191" i="9"/>
  <c r="K191" i="9"/>
  <c r="K242" i="9"/>
  <c r="J258" i="9"/>
  <c r="K927" i="9"/>
  <c r="K995" i="9"/>
  <c r="J995" i="9"/>
  <c r="L569" i="9"/>
  <c r="K569" i="9"/>
  <c r="J569" i="9"/>
  <c r="L928" i="9"/>
  <c r="L637" i="9"/>
  <c r="K637" i="9"/>
  <c r="L832" i="9"/>
  <c r="K832" i="9"/>
  <c r="J832" i="9"/>
  <c r="L979" i="9"/>
  <c r="K979" i="9"/>
  <c r="J979" i="9"/>
  <c r="K1118" i="9"/>
  <c r="J230" i="9"/>
  <c r="L230" i="9"/>
  <c r="K621" i="9"/>
  <c r="J637" i="9"/>
  <c r="K230" i="9"/>
  <c r="L354" i="9"/>
  <c r="J354" i="9"/>
  <c r="K354" i="9"/>
  <c r="J721" i="9"/>
  <c r="L721" i="9"/>
  <c r="K870" i="9"/>
  <c r="L870" i="9"/>
  <c r="L1053" i="9"/>
  <c r="K1053" i="9"/>
  <c r="J111" i="9"/>
  <c r="L339" i="9"/>
  <c r="J475" i="9"/>
  <c r="K721" i="9"/>
  <c r="K475" i="9"/>
  <c r="L611" i="9"/>
  <c r="K611" i="9"/>
  <c r="J611" i="9"/>
  <c r="K375" i="9"/>
  <c r="L375" i="9"/>
  <c r="K477" i="9"/>
  <c r="L477" i="9"/>
  <c r="L676" i="9"/>
  <c r="L313" i="9"/>
  <c r="K595" i="9"/>
  <c r="L695" i="9"/>
  <c r="K695" i="9"/>
  <c r="J695" i="9"/>
  <c r="K758" i="9"/>
  <c r="L758" i="9"/>
  <c r="J758" i="9"/>
  <c r="K286" i="9"/>
  <c r="J300" i="9"/>
  <c r="L300" i="9"/>
  <c r="K665" i="9"/>
  <c r="K190" i="9"/>
  <c r="J845" i="9"/>
  <c r="L845" i="9"/>
  <c r="K845" i="9"/>
  <c r="L75" i="9"/>
  <c r="K75" i="9"/>
  <c r="J75" i="9"/>
  <c r="L242" i="9"/>
  <c r="L258" i="9"/>
  <c r="J274" i="9"/>
  <c r="L437" i="9"/>
  <c r="K437" i="9"/>
  <c r="K651" i="9"/>
  <c r="L927" i="9"/>
  <c r="L995" i="9"/>
  <c r="L1133" i="9"/>
  <c r="L1025" i="9"/>
  <c r="J1165" i="9"/>
  <c r="K466" i="9"/>
  <c r="K1165" i="9"/>
  <c r="K53" i="9"/>
  <c r="L217" i="9"/>
  <c r="L466" i="9"/>
  <c r="J820" i="9"/>
  <c r="L1055" i="9"/>
  <c r="K1055" i="9"/>
  <c r="K1069" i="9"/>
  <c r="L1096" i="9"/>
  <c r="K1180" i="9"/>
  <c r="L11" i="9"/>
  <c r="J156" i="9"/>
  <c r="J370" i="9"/>
  <c r="L395" i="9"/>
  <c r="J438" i="9"/>
  <c r="L597" i="9"/>
  <c r="K625" i="9"/>
  <c r="L1001" i="9"/>
  <c r="J66" i="9"/>
  <c r="L540" i="9"/>
  <c r="K66" i="9"/>
  <c r="L181" i="9"/>
  <c r="K181" i="9"/>
  <c r="K206" i="9"/>
  <c r="L370" i="9"/>
  <c r="L481" i="9"/>
  <c r="J1016" i="9"/>
  <c r="L1167" i="9"/>
  <c r="J46" i="9"/>
  <c r="J181" i="9"/>
  <c r="L206" i="9"/>
  <c r="K360" i="9"/>
  <c r="J542" i="9"/>
  <c r="L542" i="9"/>
  <c r="K542" i="9"/>
  <c r="K725" i="9"/>
  <c r="L767" i="9"/>
  <c r="K1140" i="9"/>
  <c r="L1182" i="9"/>
  <c r="K14" i="9"/>
  <c r="J26" i="9"/>
  <c r="K46" i="9"/>
  <c r="J398" i="9"/>
  <c r="L428" i="9"/>
  <c r="L455" i="9"/>
  <c r="J574" i="9"/>
  <c r="J878" i="9"/>
  <c r="L962" i="9"/>
  <c r="L987" i="9"/>
  <c r="L1016" i="9"/>
  <c r="K26" i="9"/>
  <c r="J36" i="9"/>
  <c r="J56" i="9"/>
  <c r="J127" i="9"/>
  <c r="L136" i="9"/>
  <c r="L158" i="9"/>
  <c r="J171" i="9"/>
  <c r="J267" i="9"/>
  <c r="L267" i="9"/>
  <c r="K295" i="9"/>
  <c r="K321" i="9"/>
  <c r="J472" i="9"/>
  <c r="L472" i="9"/>
  <c r="K472" i="9"/>
  <c r="J837" i="9"/>
  <c r="J937" i="9"/>
  <c r="K1058" i="9"/>
  <c r="L1127" i="9"/>
  <c r="K36" i="9"/>
  <c r="K56" i="9"/>
  <c r="K148" i="9"/>
  <c r="L196" i="9"/>
  <c r="K196" i="9"/>
  <c r="L321" i="9"/>
  <c r="L574" i="9"/>
  <c r="L823" i="9"/>
  <c r="K937" i="9"/>
  <c r="J949" i="9"/>
  <c r="L1058" i="9"/>
  <c r="K458" i="9"/>
  <c r="L458" i="9"/>
  <c r="J458" i="9"/>
  <c r="K716" i="9"/>
  <c r="L837" i="9"/>
  <c r="K949" i="9"/>
  <c r="J964" i="9"/>
  <c r="J975" i="9"/>
  <c r="J16" i="9"/>
  <c r="J27" i="9"/>
  <c r="J48" i="9"/>
  <c r="L106" i="9"/>
  <c r="K160" i="9"/>
  <c r="L186" i="9"/>
  <c r="K186" i="9"/>
  <c r="L223" i="9"/>
  <c r="K239" i="9"/>
  <c r="J337" i="9"/>
  <c r="L363" i="9"/>
  <c r="J374" i="9"/>
  <c r="K400" i="9"/>
  <c r="J416" i="9"/>
  <c r="K515" i="9"/>
  <c r="K529" i="9"/>
  <c r="L563" i="9"/>
  <c r="K674" i="9"/>
  <c r="L716" i="9"/>
  <c r="K964" i="9"/>
  <c r="K975" i="9"/>
  <c r="L1032" i="9"/>
  <c r="K1047" i="9"/>
  <c r="L1047" i="9"/>
  <c r="K1091" i="9"/>
  <c r="K1129" i="9"/>
  <c r="K1158" i="9"/>
  <c r="K16" i="9"/>
  <c r="K27" i="9"/>
  <c r="L37" i="9"/>
  <c r="K48" i="9"/>
  <c r="K71" i="9"/>
  <c r="L161" i="9"/>
  <c r="K161" i="9"/>
  <c r="J186" i="9"/>
  <c r="L239" i="9"/>
  <c r="K337" i="9"/>
  <c r="K374" i="9"/>
  <c r="L400" i="9"/>
  <c r="K416" i="9"/>
  <c r="J564" i="9"/>
  <c r="L564" i="9"/>
  <c r="L576" i="9"/>
  <c r="K632" i="9"/>
  <c r="J632" i="9"/>
  <c r="L674" i="9"/>
  <c r="K756" i="9"/>
  <c r="L773" i="9"/>
  <c r="K773" i="9"/>
  <c r="J938" i="9"/>
  <c r="J1020" i="9"/>
  <c r="L1091" i="9"/>
  <c r="J1103" i="9"/>
  <c r="J1116" i="9"/>
  <c r="J521" i="9"/>
  <c r="L521" i="9"/>
  <c r="L858" i="9"/>
  <c r="K858" i="9"/>
  <c r="K1151" i="9"/>
  <c r="L179" i="9"/>
  <c r="L290" i="9"/>
  <c r="K301" i="9"/>
  <c r="L301" i="9"/>
  <c r="J358" i="9"/>
  <c r="J395" i="9"/>
  <c r="J597" i="9"/>
  <c r="J858" i="9"/>
  <c r="K873" i="9"/>
  <c r="L916" i="9"/>
  <c r="K916" i="9"/>
  <c r="L1151" i="9"/>
  <c r="J11" i="9"/>
  <c r="K263" i="9"/>
  <c r="L263" i="9"/>
  <c r="L358" i="9"/>
  <c r="L409" i="9"/>
  <c r="J479" i="9"/>
  <c r="L479" i="9"/>
  <c r="K479" i="9"/>
  <c r="J654" i="9"/>
  <c r="L654" i="9"/>
  <c r="J1039" i="9"/>
  <c r="L53" i="9"/>
  <c r="J76" i="9"/>
  <c r="J101" i="9"/>
  <c r="L101" i="9"/>
  <c r="K101" i="9"/>
  <c r="J169" i="9"/>
  <c r="J180" i="9"/>
  <c r="J381" i="9"/>
  <c r="K540" i="9"/>
  <c r="K557" i="9"/>
  <c r="L638" i="9"/>
  <c r="K654" i="9"/>
  <c r="K820" i="9"/>
  <c r="L834" i="9"/>
  <c r="K834" i="9"/>
  <c r="L902" i="9"/>
  <c r="K1039" i="9"/>
  <c r="J1055" i="9"/>
  <c r="L1097" i="9"/>
  <c r="K1097" i="9"/>
  <c r="K1152" i="9"/>
  <c r="L1180" i="9"/>
  <c r="K76" i="9"/>
  <c r="K156" i="9"/>
  <c r="K169" i="9"/>
  <c r="K180" i="9"/>
  <c r="K381" i="9"/>
  <c r="L438" i="9"/>
  <c r="L625" i="9"/>
  <c r="J796" i="9"/>
  <c r="J808" i="9"/>
  <c r="L891" i="9"/>
  <c r="K891" i="9"/>
  <c r="J972" i="9"/>
  <c r="L332" i="9"/>
  <c r="J360" i="9"/>
  <c r="K767" i="9"/>
  <c r="K796" i="9"/>
  <c r="K808" i="9"/>
  <c r="J891" i="9"/>
  <c r="K972" i="9"/>
  <c r="L1113" i="9"/>
  <c r="K1113" i="9"/>
  <c r="K55" i="9"/>
  <c r="J136" i="9"/>
  <c r="K455" i="9"/>
  <c r="K614" i="9"/>
  <c r="K785" i="9"/>
  <c r="K849" i="9"/>
  <c r="K987" i="9"/>
  <c r="L1003" i="9"/>
  <c r="L1072" i="9"/>
  <c r="J1113" i="9"/>
  <c r="K221" i="9"/>
  <c r="J295" i="9"/>
  <c r="L440" i="9"/>
  <c r="K600" i="9"/>
  <c r="L614" i="9"/>
  <c r="L725" i="9"/>
  <c r="J754" i="9"/>
  <c r="L785" i="9"/>
  <c r="L1140" i="9"/>
  <c r="L14" i="9"/>
  <c r="J116" i="9"/>
  <c r="J148" i="9"/>
  <c r="K195" i="9"/>
  <c r="L221" i="9"/>
  <c r="L372" i="9"/>
  <c r="L398" i="9"/>
  <c r="L600" i="9"/>
  <c r="K700" i="9"/>
  <c r="J740" i="9"/>
  <c r="K754" i="9"/>
  <c r="K823" i="9"/>
  <c r="K878" i="9"/>
  <c r="J106" i="9"/>
  <c r="K116" i="9"/>
  <c r="K127" i="9"/>
  <c r="K171" i="9"/>
  <c r="K267" i="9"/>
  <c r="K415" i="9"/>
  <c r="L685" i="9"/>
  <c r="L700" i="9"/>
  <c r="K740" i="9"/>
  <c r="J864" i="9"/>
  <c r="L1006" i="9"/>
  <c r="K1006" i="9"/>
  <c r="L1102" i="9"/>
  <c r="K1102" i="9"/>
  <c r="K1115" i="9"/>
  <c r="L137" i="9"/>
  <c r="J196" i="9"/>
  <c r="J529" i="9"/>
  <c r="K864" i="9"/>
  <c r="J1006" i="9"/>
  <c r="K1032" i="9"/>
  <c r="L1115" i="9"/>
  <c r="L1142" i="9"/>
  <c r="J1158" i="9"/>
  <c r="L71" i="9"/>
  <c r="L756" i="9"/>
  <c r="J883" i="9"/>
  <c r="L883" i="9"/>
  <c r="K883" i="9"/>
  <c r="L1009" i="9"/>
  <c r="K1009" i="9"/>
  <c r="K1020" i="9"/>
  <c r="L958" i="9"/>
  <c r="K958" i="9"/>
  <c r="J671" i="9"/>
  <c r="L1060" i="9"/>
  <c r="J1109" i="9"/>
  <c r="K1146" i="9"/>
  <c r="J1173" i="9"/>
  <c r="J69" i="9"/>
  <c r="J90" i="9"/>
  <c r="J124" i="9"/>
  <c r="L124" i="9"/>
  <c r="K124" i="9"/>
  <c r="J154" i="9"/>
  <c r="J222" i="9"/>
  <c r="J316" i="9"/>
  <c r="J341" i="9"/>
  <c r="L341" i="9"/>
  <c r="J483" i="9"/>
  <c r="J537" i="9"/>
  <c r="L551" i="9"/>
  <c r="L591" i="9"/>
  <c r="K616" i="9"/>
  <c r="K642" i="9"/>
  <c r="K671" i="9"/>
  <c r="L763" i="9"/>
  <c r="J779" i="9"/>
  <c r="L855" i="9"/>
  <c r="J879" i="9"/>
  <c r="J933" i="9"/>
  <c r="L933" i="9"/>
  <c r="K943" i="9"/>
  <c r="L943" i="9"/>
  <c r="J998" i="9"/>
  <c r="J1075" i="9"/>
  <c r="K1109" i="9"/>
  <c r="J1135" i="9"/>
  <c r="L1146" i="9"/>
  <c r="K1173" i="9"/>
  <c r="J41" i="9"/>
  <c r="J49" i="9"/>
  <c r="K69" i="9"/>
  <c r="K90" i="9"/>
  <c r="K154" i="9"/>
  <c r="J166" i="9"/>
  <c r="J176" i="9"/>
  <c r="K222" i="9"/>
  <c r="J237" i="9"/>
  <c r="L250" i="9"/>
  <c r="K316" i="9"/>
  <c r="K341" i="9"/>
  <c r="L392" i="9"/>
  <c r="J435" i="9"/>
  <c r="L483" i="9"/>
  <c r="J512" i="9"/>
  <c r="J523" i="9"/>
  <c r="K537" i="9"/>
  <c r="K579" i="9"/>
  <c r="L616" i="9"/>
  <c r="L642" i="9"/>
  <c r="L750" i="9"/>
  <c r="K779" i="9"/>
  <c r="J816" i="9"/>
  <c r="J867" i="9"/>
  <c r="K879" i="9"/>
  <c r="L905" i="9"/>
  <c r="K933" i="9"/>
  <c r="K998" i="9"/>
  <c r="L1036" i="9"/>
  <c r="K1061" i="9"/>
  <c r="K1075" i="9"/>
  <c r="K1098" i="9"/>
  <c r="K1121" i="9"/>
  <c r="K1135" i="9"/>
  <c r="L602" i="9"/>
  <c r="J958" i="9"/>
  <c r="L330" i="9"/>
  <c r="K330" i="9"/>
  <c r="L523" i="9"/>
  <c r="L579" i="9"/>
  <c r="K658" i="9"/>
  <c r="L658" i="9"/>
  <c r="J658" i="9"/>
  <c r="L1061" i="9"/>
  <c r="L1098" i="9"/>
  <c r="L1121" i="9"/>
  <c r="K1162" i="9"/>
  <c r="J1162" i="9"/>
  <c r="K153" i="9"/>
  <c r="L192" i="9"/>
  <c r="K256" i="9"/>
  <c r="K319" i="9"/>
  <c r="L432" i="9"/>
  <c r="K442" i="9"/>
  <c r="K506" i="9"/>
  <c r="L517" i="9"/>
  <c r="J558" i="9"/>
  <c r="L746" i="9"/>
  <c r="L788" i="9"/>
  <c r="L821" i="9"/>
  <c r="K920" i="9"/>
  <c r="J1031" i="9"/>
  <c r="L252" i="9"/>
  <c r="K252" i="9"/>
  <c r="L694" i="9"/>
  <c r="J694" i="9"/>
  <c r="K694" i="9"/>
  <c r="J842" i="9"/>
  <c r="L842" i="9"/>
  <c r="K842" i="9"/>
  <c r="K645" i="9"/>
  <c r="K734" i="9"/>
  <c r="L734" i="9"/>
  <c r="L1002" i="9"/>
  <c r="K1002" i="9"/>
  <c r="J1002" i="9"/>
  <c r="L577" i="9"/>
  <c r="K577" i="9"/>
  <c r="L231" i="9"/>
  <c r="K231" i="9"/>
  <c r="J231" i="9"/>
  <c r="K280" i="9"/>
  <c r="K373" i="9"/>
  <c r="L373" i="9"/>
  <c r="K447" i="9"/>
  <c r="J447" i="9"/>
  <c r="K102" i="9"/>
  <c r="L102" i="9"/>
  <c r="J102" i="9"/>
  <c r="K245" i="9"/>
  <c r="L340" i="9"/>
  <c r="K340" i="9"/>
  <c r="J340" i="9"/>
  <c r="L762" i="9"/>
  <c r="K762" i="9"/>
  <c r="J762" i="9"/>
  <c r="L414" i="9"/>
  <c r="K414" i="9"/>
  <c r="J414" i="9"/>
  <c r="K543" i="9"/>
  <c r="L543" i="9"/>
  <c r="J509" i="9"/>
  <c r="L922" i="9"/>
  <c r="K922" i="9"/>
  <c r="J922" i="9"/>
  <c r="L94" i="9"/>
  <c r="K94" i="9"/>
  <c r="J94" i="9"/>
  <c r="K509" i="9"/>
  <c r="J571" i="9"/>
  <c r="L1136" i="9"/>
  <c r="K1136" i="9"/>
  <c r="J1136" i="9"/>
  <c r="L287" i="9"/>
  <c r="K287" i="9"/>
  <c r="J287" i="9"/>
  <c r="L429" i="9"/>
  <c r="K429" i="9"/>
  <c r="K571" i="9"/>
  <c r="L815" i="9"/>
  <c r="K815" i="9"/>
  <c r="L851" i="9"/>
  <c r="K851" i="9"/>
  <c r="J851" i="9"/>
  <c r="L1070" i="9"/>
  <c r="K1070" i="9"/>
  <c r="J1070" i="9"/>
  <c r="K618" i="9"/>
  <c r="L618" i="9"/>
  <c r="J618" i="9"/>
  <c r="J252" i="9"/>
  <c r="K583" i="9"/>
  <c r="L583" i="9"/>
  <c r="J583" i="9"/>
  <c r="K707" i="9"/>
  <c r="L707" i="9"/>
  <c r="L108" i="9"/>
  <c r="J108" i="9"/>
  <c r="K108" i="9"/>
  <c r="L490" i="9"/>
  <c r="K490" i="9"/>
  <c r="J645" i="9"/>
  <c r="L720" i="9"/>
  <c r="J720" i="9"/>
  <c r="K720" i="9"/>
  <c r="K119" i="9"/>
  <c r="K348" i="9"/>
  <c r="L348" i="9"/>
  <c r="J348" i="9"/>
  <c r="J469" i="9"/>
  <c r="J167" i="9"/>
  <c r="K218" i="9"/>
  <c r="L218" i="9"/>
  <c r="L929" i="9"/>
  <c r="J929" i="9"/>
  <c r="K929" i="9"/>
  <c r="L988" i="9"/>
  <c r="K988" i="9"/>
  <c r="J988" i="9"/>
  <c r="L293" i="9"/>
  <c r="K326" i="9"/>
  <c r="J326" i="9"/>
  <c r="K407" i="9"/>
  <c r="L326" i="9"/>
  <c r="J577" i="9"/>
  <c r="L590" i="9"/>
  <c r="K590" i="9"/>
  <c r="K957" i="9"/>
  <c r="L957" i="9"/>
  <c r="J373" i="9"/>
  <c r="L906" i="9"/>
  <c r="K906" i="9"/>
  <c r="J906" i="9"/>
  <c r="J957" i="9"/>
  <c r="L447" i="9"/>
  <c r="J62" i="9"/>
  <c r="L462" i="9"/>
  <c r="K462" i="9"/>
  <c r="J543" i="9"/>
  <c r="K604" i="9"/>
  <c r="L666" i="9"/>
  <c r="K666" i="9"/>
  <c r="L1150" i="9"/>
  <c r="K1150" i="9"/>
  <c r="L441" i="9"/>
  <c r="K441" i="9"/>
  <c r="J441" i="9"/>
  <c r="K782" i="9"/>
  <c r="L782" i="9"/>
  <c r="L829" i="9"/>
  <c r="K829" i="9"/>
  <c r="L913" i="9"/>
  <c r="K913" i="9"/>
  <c r="J913" i="9"/>
  <c r="K1105" i="9"/>
  <c r="L1105" i="9"/>
  <c r="L9" i="9"/>
  <c r="K9" i="9"/>
  <c r="K347" i="9"/>
  <c r="J347" i="9"/>
  <c r="L769" i="9"/>
  <c r="K769" i="9"/>
  <c r="J782" i="9"/>
  <c r="J1105" i="9"/>
  <c r="J119" i="9"/>
  <c r="L394" i="9"/>
  <c r="K394" i="9"/>
  <c r="J490" i="9"/>
  <c r="L550" i="9"/>
  <c r="K550" i="9"/>
  <c r="J769" i="9"/>
  <c r="L1086" i="9"/>
  <c r="K1086" i="9"/>
  <c r="L1128" i="9"/>
  <c r="K1128" i="9"/>
  <c r="J1128" i="9"/>
  <c r="J88" i="9"/>
  <c r="L266" i="9"/>
  <c r="K266" i="9"/>
  <c r="J266" i="9"/>
  <c r="J1086" i="9"/>
  <c r="K88" i="9"/>
  <c r="J293" i="9"/>
  <c r="J407" i="9"/>
  <c r="K469" i="9"/>
  <c r="J734" i="9"/>
  <c r="K167" i="9"/>
  <c r="K187" i="9"/>
  <c r="L187" i="9"/>
  <c r="L565" i="9"/>
  <c r="K565" i="9"/>
  <c r="J565" i="9"/>
  <c r="L130" i="9"/>
  <c r="K130" i="9"/>
  <c r="J187" i="9"/>
  <c r="J280" i="9"/>
  <c r="L422" i="9"/>
  <c r="K422" i="9"/>
  <c r="L1077" i="9"/>
  <c r="K1077" i="9"/>
  <c r="J1077" i="9"/>
  <c r="J590" i="9"/>
  <c r="K747" i="9"/>
  <c r="J747" i="9"/>
  <c r="L747" i="9"/>
  <c r="L1143" i="9"/>
  <c r="K1143" i="9"/>
  <c r="J1143" i="9"/>
  <c r="L199" i="9"/>
  <c r="K199" i="9"/>
  <c r="J245" i="9"/>
  <c r="K305" i="9"/>
  <c r="J305" i="9"/>
  <c r="L1119" i="9"/>
  <c r="K1119" i="9"/>
  <c r="L3" i="9"/>
  <c r="K3" i="9"/>
  <c r="L305" i="9"/>
  <c r="J1119" i="9"/>
  <c r="J3" i="9"/>
  <c r="L686" i="9"/>
  <c r="K686" i="9"/>
  <c r="L776" i="9"/>
  <c r="K776" i="9"/>
  <c r="L822" i="9"/>
  <c r="J822" i="9"/>
  <c r="K822" i="9"/>
  <c r="L871" i="9"/>
  <c r="K871" i="9"/>
  <c r="J871" i="9"/>
  <c r="L1112" i="9"/>
  <c r="K1112" i="9"/>
  <c r="K62" i="9"/>
  <c r="K82" i="9"/>
  <c r="L82" i="9"/>
  <c r="J259" i="9"/>
  <c r="L387" i="9"/>
  <c r="K387" i="9"/>
  <c r="J462" i="9"/>
  <c r="J496" i="9"/>
  <c r="L639" i="9"/>
  <c r="K639" i="9"/>
  <c r="J686" i="9"/>
  <c r="L714" i="9"/>
  <c r="J714" i="9"/>
  <c r="K714" i="9"/>
  <c r="J776" i="9"/>
  <c r="J1112" i="9"/>
  <c r="L15" i="9"/>
  <c r="K15" i="9"/>
  <c r="J15" i="9"/>
  <c r="J82" i="9"/>
  <c r="J212" i="9"/>
  <c r="K259" i="9"/>
  <c r="J387" i="9"/>
  <c r="K496" i="9"/>
  <c r="J604" i="9"/>
  <c r="L652" i="9"/>
  <c r="K652" i="9"/>
  <c r="J652" i="9"/>
  <c r="L836" i="9"/>
  <c r="K836" i="9"/>
  <c r="J836" i="9"/>
  <c r="K936" i="9"/>
  <c r="L936" i="9"/>
  <c r="L1093" i="9"/>
  <c r="K1093" i="9"/>
  <c r="J1093" i="9"/>
  <c r="L125" i="9"/>
  <c r="K125" i="9"/>
  <c r="J125" i="9"/>
  <c r="K212" i="9"/>
  <c r="K320" i="9"/>
  <c r="L320" i="9"/>
  <c r="J320" i="9"/>
  <c r="J936" i="9"/>
  <c r="J666" i="9"/>
  <c r="L173" i="9"/>
  <c r="K173" i="9"/>
  <c r="J173" i="9"/>
  <c r="L224" i="9"/>
  <c r="K224" i="9"/>
  <c r="K333" i="9"/>
  <c r="L333" i="9"/>
  <c r="L193" i="9"/>
  <c r="K193" i="9"/>
  <c r="J224" i="9"/>
  <c r="L299" i="9"/>
  <c r="K299" i="9"/>
  <c r="J333" i="9"/>
  <c r="J536" i="9"/>
  <c r="J1150" i="9"/>
  <c r="K726" i="9"/>
  <c r="J726" i="9"/>
  <c r="L726" i="9"/>
  <c r="L306" i="9"/>
  <c r="K306" i="9"/>
  <c r="J306" i="9"/>
  <c r="K626" i="9"/>
  <c r="J626" i="9"/>
  <c r="J915" i="9"/>
  <c r="L981" i="9"/>
  <c r="K981" i="9"/>
  <c r="J981" i="9"/>
  <c r="J114" i="9"/>
  <c r="L1010" i="9"/>
  <c r="K1010" i="9"/>
  <c r="L1040" i="9"/>
  <c r="K1040" i="9"/>
  <c r="L1181" i="9"/>
  <c r="K1181" i="9"/>
  <c r="J1181" i="9"/>
  <c r="K448" i="9"/>
  <c r="L448" i="9"/>
  <c r="J448" i="9"/>
  <c r="L476" i="9"/>
  <c r="K476" i="9"/>
  <c r="J942" i="9"/>
  <c r="L942" i="9"/>
  <c r="L973" i="9"/>
  <c r="K973" i="9"/>
  <c r="J973" i="9"/>
  <c r="J1010" i="9"/>
  <c r="J253" i="9"/>
  <c r="J476" i="9"/>
  <c r="J530" i="9"/>
  <c r="J612" i="9"/>
  <c r="J741" i="9"/>
  <c r="J748" i="9"/>
  <c r="L783" i="9"/>
  <c r="K783" i="9"/>
  <c r="J783" i="9"/>
  <c r="K942" i="9"/>
  <c r="J1174" i="9"/>
  <c r="K38" i="9"/>
  <c r="K50" i="9"/>
  <c r="J64" i="9"/>
  <c r="K114" i="9"/>
  <c r="J143" i="9"/>
  <c r="J149" i="9"/>
  <c r="L194" i="9"/>
  <c r="K194" i="9"/>
  <c r="J194" i="9"/>
  <c r="J213" i="9"/>
  <c r="J260" i="9"/>
  <c r="K327" i="9"/>
  <c r="K456" i="9"/>
  <c r="J470" i="9"/>
  <c r="J572" i="9"/>
  <c r="J646" i="9"/>
  <c r="L715" i="9"/>
  <c r="K715" i="9"/>
  <c r="J715" i="9"/>
  <c r="J728" i="9"/>
  <c r="J735" i="9"/>
  <c r="K741" i="9"/>
  <c r="L748" i="9"/>
  <c r="L898" i="9"/>
  <c r="J930" i="9"/>
  <c r="J966" i="9"/>
  <c r="L989" i="9"/>
  <c r="K989" i="9"/>
  <c r="K996" i="9"/>
  <c r="K1018" i="9"/>
  <c r="K1049" i="9"/>
  <c r="L1071" i="9"/>
  <c r="K1071" i="9"/>
  <c r="J1071" i="9"/>
  <c r="J1087" i="9"/>
  <c r="L1183" i="9"/>
  <c r="K1183" i="9"/>
  <c r="J1183" i="9"/>
  <c r="J4" i="9"/>
  <c r="J22" i="9"/>
  <c r="L38" i="9"/>
  <c r="K70" i="9"/>
  <c r="J83" i="9"/>
  <c r="J188" i="9"/>
  <c r="K281" i="9"/>
  <c r="L660" i="9"/>
  <c r="J892" i="9"/>
  <c r="J207" i="9"/>
  <c r="J327" i="9"/>
  <c r="J401" i="9"/>
  <c r="J680" i="9"/>
  <c r="J701" i="9"/>
  <c r="J803" i="9"/>
  <c r="J1166" i="9"/>
  <c r="K155" i="9"/>
  <c r="J314" i="9"/>
  <c r="J334" i="9"/>
  <c r="K355" i="9"/>
  <c r="K401" i="9"/>
  <c r="K844" i="9"/>
  <c r="L907" i="9"/>
  <c r="K907" i="9"/>
  <c r="J907" i="9"/>
  <c r="K1166" i="9"/>
  <c r="K314" i="9"/>
  <c r="L361" i="9"/>
  <c r="J430" i="9"/>
  <c r="L456" i="9"/>
  <c r="K470" i="9"/>
  <c r="K497" i="9"/>
  <c r="L530" i="9"/>
  <c r="J667" i="9"/>
  <c r="L1175" i="9"/>
  <c r="K1175" i="9"/>
  <c r="J33" i="9"/>
  <c r="L64" i="9"/>
  <c r="J77" i="9"/>
  <c r="K83" i="9"/>
  <c r="J109" i="9"/>
  <c r="L115" i="9"/>
  <c r="K115" i="9"/>
  <c r="J115" i="9"/>
  <c r="L143" i="9"/>
  <c r="K162" i="9"/>
  <c r="K188" i="9"/>
  <c r="J240" i="9"/>
  <c r="L246" i="9"/>
  <c r="J254" i="9"/>
  <c r="J288" i="9"/>
  <c r="K673" i="9"/>
  <c r="L673" i="9"/>
  <c r="L755" i="9"/>
  <c r="K755" i="9"/>
  <c r="J755" i="9"/>
  <c r="J865" i="9"/>
  <c r="J898" i="9"/>
  <c r="J1033" i="9"/>
  <c r="J1040" i="9"/>
  <c r="J1062" i="9"/>
  <c r="J1099" i="9"/>
  <c r="J44" i="9"/>
  <c r="J50" i="9"/>
  <c r="L120" i="9"/>
  <c r="K120" i="9"/>
  <c r="J155" i="9"/>
  <c r="L232" i="9"/>
  <c r="K232" i="9"/>
  <c r="J294" i="9"/>
  <c r="J355" i="9"/>
  <c r="J361" i="9"/>
  <c r="J367" i="9"/>
  <c r="K408" i="9"/>
  <c r="L408" i="9"/>
  <c r="J408" i="9"/>
  <c r="J436" i="9"/>
  <c r="J503" i="9"/>
  <c r="L510" i="9"/>
  <c r="K510" i="9"/>
  <c r="J598" i="9"/>
  <c r="K605" i="9"/>
  <c r="J605" i="9"/>
  <c r="L626" i="9"/>
  <c r="J633" i="9"/>
  <c r="J660" i="9"/>
  <c r="J770" i="9"/>
  <c r="J830" i="9"/>
  <c r="J844" i="9"/>
  <c r="K865" i="9"/>
  <c r="K892" i="9"/>
  <c r="K915" i="9"/>
  <c r="J996" i="9"/>
  <c r="J1018" i="9"/>
  <c r="J1026" i="9"/>
  <c r="K1033" i="9"/>
  <c r="J1049" i="9"/>
  <c r="K1062" i="9"/>
  <c r="K1099" i="9"/>
  <c r="J1106" i="9"/>
  <c r="K44" i="9"/>
  <c r="L57" i="9"/>
  <c r="K57" i="9"/>
  <c r="J70" i="9"/>
  <c r="J175" i="9"/>
  <c r="K207" i="9"/>
  <c r="J219" i="9"/>
  <c r="J246" i="9"/>
  <c r="L253" i="9"/>
  <c r="J281" i="9"/>
  <c r="K294" i="9"/>
  <c r="K367" i="9"/>
  <c r="K436" i="9"/>
  <c r="K484" i="9"/>
  <c r="J484" i="9"/>
  <c r="J497" i="9"/>
  <c r="L503" i="9"/>
  <c r="J510" i="9"/>
  <c r="J544" i="9"/>
  <c r="L552" i="9"/>
  <c r="K552" i="9"/>
  <c r="J559" i="9"/>
  <c r="K578" i="9"/>
  <c r="L578" i="9"/>
  <c r="K584" i="9"/>
  <c r="J584" i="9"/>
  <c r="L584" i="9"/>
  <c r="J592" i="9"/>
  <c r="L598" i="9"/>
  <c r="K612" i="9"/>
  <c r="L633" i="9"/>
  <c r="K680" i="9"/>
  <c r="K701" i="9"/>
  <c r="J708" i="9"/>
  <c r="K770" i="9"/>
  <c r="J777" i="9"/>
  <c r="K803" i="9"/>
  <c r="J809" i="9"/>
  <c r="K830" i="9"/>
  <c r="J982" i="9"/>
  <c r="L1026" i="9"/>
  <c r="J1056" i="9"/>
  <c r="K1106" i="9"/>
  <c r="J1159" i="9"/>
  <c r="K1174" i="9"/>
  <c r="K149" i="9"/>
  <c r="J162" i="9"/>
  <c r="K175" i="9"/>
  <c r="K213" i="9"/>
  <c r="K219" i="9"/>
  <c r="J225" i="9"/>
  <c r="K260" i="9"/>
  <c r="K268" i="9"/>
  <c r="L268" i="9"/>
  <c r="J268" i="9"/>
  <c r="K334" i="9"/>
  <c r="J349" i="9"/>
  <c r="J388" i="9"/>
  <c r="J423" i="9"/>
  <c r="L484" i="9"/>
  <c r="J491" i="9"/>
  <c r="J524" i="9"/>
  <c r="K544" i="9"/>
  <c r="K559" i="9"/>
  <c r="K572" i="9"/>
  <c r="J578" i="9"/>
  <c r="K592" i="9"/>
  <c r="J620" i="9"/>
  <c r="J627" i="9"/>
  <c r="J640" i="9"/>
  <c r="K646" i="9"/>
  <c r="J688" i="9"/>
  <c r="L708" i="9"/>
  <c r="L728" i="9"/>
  <c r="K735" i="9"/>
  <c r="L749" i="9"/>
  <c r="K749" i="9"/>
  <c r="K777" i="9"/>
  <c r="K809" i="9"/>
  <c r="J852" i="9"/>
  <c r="L899" i="9"/>
  <c r="K899" i="9"/>
  <c r="J899" i="9"/>
  <c r="J923" i="9"/>
  <c r="K930" i="9"/>
  <c r="J951" i="9"/>
  <c r="K966" i="9"/>
  <c r="K982" i="9"/>
  <c r="J989" i="9"/>
  <c r="L1034" i="9"/>
  <c r="K1034" i="9"/>
  <c r="K1056" i="9"/>
  <c r="K1087" i="9"/>
  <c r="J1094" i="9"/>
  <c r="K1100" i="9"/>
  <c r="K1159" i="9"/>
  <c r="L1184" i="9"/>
  <c r="J1184" i="9"/>
  <c r="K4" i="9"/>
  <c r="K22" i="9"/>
  <c r="J103" i="9"/>
  <c r="J182" i="9"/>
  <c r="K225" i="9"/>
  <c r="J275" i="9"/>
  <c r="K349" i="9"/>
  <c r="K368" i="9"/>
  <c r="L368" i="9"/>
  <c r="J368" i="9"/>
  <c r="L388" i="9"/>
  <c r="L402" i="9"/>
  <c r="K402" i="9"/>
  <c r="L410" i="9"/>
  <c r="K410" i="9"/>
  <c r="L423" i="9"/>
  <c r="K430" i="9"/>
  <c r="J450" i="9"/>
  <c r="K491" i="9"/>
  <c r="J504" i="9"/>
  <c r="K524" i="9"/>
  <c r="L531" i="9"/>
  <c r="K531" i="9"/>
  <c r="J566" i="9"/>
  <c r="J599" i="9"/>
  <c r="J606" i="9"/>
  <c r="K620" i="9"/>
  <c r="K627" i="9"/>
  <c r="J634" i="9"/>
  <c r="K640" i="9"/>
  <c r="K667" i="9"/>
  <c r="L688" i="9"/>
  <c r="L709" i="9"/>
  <c r="K709" i="9"/>
  <c r="J749" i="9"/>
  <c r="J797" i="9"/>
  <c r="K852" i="9"/>
  <c r="J859" i="9"/>
  <c r="J874" i="9"/>
  <c r="J880" i="9"/>
  <c r="J886" i="9"/>
  <c r="J893" i="9"/>
  <c r="K923" i="9"/>
  <c r="K951" i="9"/>
  <c r="L997" i="9"/>
  <c r="K997" i="9"/>
  <c r="L1004" i="9"/>
  <c r="K1004" i="9"/>
  <c r="J1004" i="9"/>
  <c r="L1019" i="9"/>
  <c r="K1019" i="9"/>
  <c r="J1019" i="9"/>
  <c r="J1027" i="9"/>
  <c r="J1034" i="9"/>
  <c r="J1043" i="9"/>
  <c r="J1050" i="9"/>
  <c r="K1094" i="9"/>
  <c r="L1100" i="9"/>
  <c r="J1122" i="9"/>
  <c r="J1130" i="9"/>
  <c r="J1175" i="9"/>
  <c r="K1184" i="9"/>
  <c r="J17" i="9"/>
  <c r="K33" i="9"/>
  <c r="J39" i="9"/>
  <c r="J45" i="9"/>
  <c r="K77" i="9"/>
  <c r="J97" i="9"/>
  <c r="K103" i="9"/>
  <c r="K109" i="9"/>
  <c r="K182" i="9"/>
  <c r="J202" i="9"/>
  <c r="J208" i="9"/>
  <c r="J234" i="9"/>
  <c r="K240" i="9"/>
  <c r="K247" i="9"/>
  <c r="J247" i="9"/>
  <c r="K254" i="9"/>
  <c r="J269" i="9"/>
  <c r="K275" i="9"/>
  <c r="L288" i="9"/>
  <c r="J308" i="9"/>
  <c r="J328" i="9"/>
  <c r="J356" i="9"/>
  <c r="J362" i="9"/>
  <c r="L389" i="9"/>
  <c r="K389" i="9"/>
  <c r="J402" i="9"/>
  <c r="J410" i="9"/>
  <c r="J417" i="9"/>
  <c r="K450" i="9"/>
  <c r="J457" i="9"/>
  <c r="J464" i="9"/>
  <c r="J478" i="9"/>
  <c r="J485" i="9"/>
  <c r="K504" i="9"/>
  <c r="J518" i="9"/>
  <c r="J531" i="9"/>
  <c r="J538" i="9"/>
  <c r="J553" i="9"/>
  <c r="K566" i="9"/>
  <c r="J586" i="9"/>
  <c r="K599" i="9"/>
  <c r="K606" i="9"/>
  <c r="K634" i="9"/>
  <c r="J661" i="9"/>
  <c r="L689" i="9"/>
  <c r="K689" i="9"/>
  <c r="J702" i="9"/>
  <c r="J709" i="9"/>
  <c r="J729" i="9"/>
  <c r="J757" i="9"/>
  <c r="J764" i="9"/>
  <c r="J771" i="9"/>
  <c r="J792" i="9"/>
  <c r="K797" i="9"/>
  <c r="J804" i="9"/>
  <c r="J810" i="9"/>
  <c r="L817" i="9"/>
  <c r="K817" i="9"/>
  <c r="L824" i="9"/>
  <c r="K824" i="9"/>
  <c r="J838" i="9"/>
  <c r="K859" i="9"/>
  <c r="K874" i="9"/>
  <c r="K880" i="9"/>
  <c r="K886" i="9"/>
  <c r="K893" i="9"/>
  <c r="K900" i="9"/>
  <c r="L959" i="9"/>
  <c r="K959" i="9"/>
  <c r="J959" i="9"/>
  <c r="L967" i="9"/>
  <c r="K967" i="9"/>
  <c r="J967" i="9"/>
  <c r="J990" i="9"/>
  <c r="J997" i="9"/>
  <c r="K1027" i="9"/>
  <c r="K1043" i="9"/>
  <c r="K1050" i="9"/>
  <c r="J1064" i="9"/>
  <c r="L1101" i="9"/>
  <c r="K1101" i="9"/>
  <c r="J1101" i="9"/>
  <c r="K1122" i="9"/>
  <c r="K1130" i="9"/>
  <c r="J1153" i="9"/>
  <c r="J1160" i="9"/>
  <c r="K17" i="9"/>
  <c r="J28" i="9"/>
  <c r="K39" i="9"/>
  <c r="K45" i="9"/>
  <c r="J65" i="9"/>
  <c r="K97" i="9"/>
  <c r="J138" i="9"/>
  <c r="J144" i="9"/>
  <c r="J150" i="9"/>
  <c r="K202" i="9"/>
  <c r="K208" i="9"/>
  <c r="J214" i="9"/>
  <c r="J220" i="9"/>
  <c r="K226" i="9"/>
  <c r="J226" i="9"/>
  <c r="L226" i="9"/>
  <c r="K234" i="9"/>
  <c r="L247" i="9"/>
  <c r="J262" i="9"/>
  <c r="K269" i="9"/>
  <c r="J282" i="9"/>
  <c r="L308" i="9"/>
  <c r="J315" i="9"/>
  <c r="L328" i="9"/>
  <c r="J336" i="9"/>
  <c r="K356" i="9"/>
  <c r="K362" i="9"/>
  <c r="J382" i="9"/>
  <c r="J389" i="9"/>
  <c r="J396" i="9"/>
  <c r="K417" i="9"/>
  <c r="J424" i="9"/>
  <c r="K457" i="9"/>
  <c r="K464" i="9"/>
  <c r="L478" i="9"/>
  <c r="K485" i="9"/>
  <c r="J498" i="9"/>
  <c r="L518" i="9"/>
  <c r="L538" i="9"/>
  <c r="J546" i="9"/>
  <c r="L553" i="9"/>
  <c r="J560" i="9"/>
  <c r="K586" i="9"/>
  <c r="J593" i="9"/>
  <c r="L641" i="9"/>
  <c r="K641" i="9"/>
  <c r="J641" i="9"/>
  <c r="J655" i="9"/>
  <c r="K661" i="9"/>
  <c r="K668" i="9"/>
  <c r="L668" i="9"/>
  <c r="J668" i="9"/>
  <c r="L675" i="9"/>
  <c r="K675" i="9"/>
  <c r="J689" i="9"/>
  <c r="J696" i="9"/>
  <c r="K702" i="9"/>
  <c r="K729" i="9"/>
  <c r="J736" i="9"/>
  <c r="K757" i="9"/>
  <c r="K764" i="9"/>
  <c r="K771" i="9"/>
  <c r="K792" i="9"/>
  <c r="K804" i="9"/>
  <c r="K810" i="9"/>
  <c r="J817" i="9"/>
  <c r="J824" i="9"/>
  <c r="K838" i="9"/>
  <c r="J853" i="9"/>
  <c r="L900" i="9"/>
  <c r="J909" i="9"/>
  <c r="J945" i="9"/>
  <c r="J983" i="9"/>
  <c r="K990" i="9"/>
  <c r="J1057" i="9"/>
  <c r="K1064" i="9"/>
  <c r="J1073" i="9"/>
  <c r="J1088" i="9"/>
  <c r="K1153" i="9"/>
  <c r="K1160" i="9"/>
  <c r="J1185" i="9"/>
  <c r="J23" i="9"/>
  <c r="K28" i="9"/>
  <c r="L52" i="9"/>
  <c r="K52" i="9"/>
  <c r="J52" i="9"/>
  <c r="J59" i="9"/>
  <c r="K65" i="9"/>
  <c r="L78" i="9"/>
  <c r="K78" i="9"/>
  <c r="J85" i="9"/>
  <c r="K138" i="9"/>
  <c r="K144" i="9"/>
  <c r="K150" i="9"/>
  <c r="L157" i="9"/>
  <c r="K157" i="9"/>
  <c r="J164" i="9"/>
  <c r="J170" i="9"/>
  <c r="K214" i="9"/>
  <c r="K220" i="9"/>
  <c r="L255" i="9"/>
  <c r="K255" i="9"/>
  <c r="J255" i="9"/>
  <c r="K262" i="9"/>
  <c r="K282" i="9"/>
  <c r="K315" i="9"/>
  <c r="J322" i="9"/>
  <c r="K336" i="9"/>
  <c r="J343" i="9"/>
  <c r="J350" i="9"/>
  <c r="J376" i="9"/>
  <c r="K382" i="9"/>
  <c r="K396" i="9"/>
  <c r="J411" i="9"/>
  <c r="K424" i="9"/>
  <c r="J444" i="9"/>
  <c r="J492" i="9"/>
  <c r="L498" i="9"/>
  <c r="J525" i="9"/>
  <c r="J532" i="9"/>
  <c r="L539" i="9"/>
  <c r="K539" i="9"/>
  <c r="J539" i="9"/>
  <c r="K546" i="9"/>
  <c r="K560" i="9"/>
  <c r="L567" i="9"/>
  <c r="K567" i="9"/>
  <c r="J567" i="9"/>
  <c r="L593" i="9"/>
  <c r="L607" i="9"/>
  <c r="K607" i="9"/>
  <c r="J607" i="9"/>
  <c r="J628" i="9"/>
  <c r="K655" i="9"/>
  <c r="J675" i="9"/>
  <c r="K696" i="9"/>
  <c r="K736" i="9"/>
  <c r="K743" i="9"/>
  <c r="L743" i="9"/>
  <c r="J786" i="9"/>
  <c r="J846" i="9"/>
  <c r="K853" i="9"/>
  <c r="J875" i="9"/>
  <c r="L901" i="9"/>
  <c r="K901" i="9"/>
  <c r="J901" i="9"/>
  <c r="K909" i="9"/>
  <c r="J917" i="9"/>
  <c r="J924" i="9"/>
  <c r="K945" i="9"/>
  <c r="J952" i="9"/>
  <c r="K983" i="9"/>
  <c r="J1013" i="9"/>
  <c r="L1028" i="9"/>
  <c r="K1028" i="9"/>
  <c r="K1057" i="9"/>
  <c r="L1065" i="9"/>
  <c r="K1065" i="9"/>
  <c r="J1065" i="9"/>
  <c r="K1073" i="9"/>
  <c r="J1081" i="9"/>
  <c r="K1088" i="9"/>
  <c r="L1123" i="9"/>
  <c r="K1123" i="9"/>
  <c r="J1123" i="9"/>
  <c r="J1168" i="9"/>
  <c r="J1177" i="9"/>
  <c r="K1185" i="9"/>
  <c r="J12" i="9"/>
  <c r="K23" i="9"/>
  <c r="J34" i="9"/>
  <c r="K59" i="9"/>
  <c r="J78" i="9"/>
  <c r="K85" i="9"/>
  <c r="J104" i="9"/>
  <c r="J122" i="9"/>
  <c r="J157" i="9"/>
  <c r="K164" i="9"/>
  <c r="K170" i="9"/>
  <c r="J183" i="9"/>
  <c r="J241" i="9"/>
  <c r="J248" i="9"/>
  <c r="J276" i="9"/>
  <c r="J302" i="9"/>
  <c r="J309" i="9"/>
  <c r="K322" i="9"/>
  <c r="L343" i="9"/>
  <c r="K350" i="9"/>
  <c r="L357" i="9"/>
  <c r="K357" i="9"/>
  <c r="J357" i="9"/>
  <c r="K376" i="9"/>
  <c r="J390" i="9"/>
  <c r="J404" i="9"/>
  <c r="K411" i="9"/>
  <c r="K444" i="9"/>
  <c r="J451" i="9"/>
  <c r="L465" i="9"/>
  <c r="K465" i="9"/>
  <c r="J465" i="9"/>
  <c r="K492" i="9"/>
  <c r="L499" i="9"/>
  <c r="K499" i="9"/>
  <c r="J499" i="9"/>
  <c r="J519" i="9"/>
  <c r="K525" i="9"/>
  <c r="K532" i="9"/>
  <c r="J554" i="9"/>
  <c r="L628" i="9"/>
  <c r="J635" i="9"/>
  <c r="J649" i="9"/>
  <c r="J669" i="9"/>
  <c r="J690" i="9"/>
  <c r="K703" i="9"/>
  <c r="L703" i="9"/>
  <c r="J717" i="9"/>
  <c r="J743" i="9"/>
  <c r="J751" i="9"/>
  <c r="L772" i="9"/>
  <c r="K772" i="9"/>
  <c r="J772" i="9"/>
  <c r="K786" i="9"/>
  <c r="J798" i="9"/>
  <c r="J805" i="9"/>
  <c r="J811" i="9"/>
  <c r="J818" i="9"/>
  <c r="L839" i="9"/>
  <c r="K839" i="9"/>
  <c r="J839" i="9"/>
  <c r="K846" i="9"/>
  <c r="K875" i="9"/>
  <c r="J881" i="9"/>
  <c r="J887" i="9"/>
  <c r="L910" i="9"/>
  <c r="K910" i="9"/>
  <c r="J910" i="9"/>
  <c r="K917" i="9"/>
  <c r="K924" i="9"/>
  <c r="K952" i="9"/>
  <c r="J969" i="9"/>
  <c r="K1013" i="9"/>
  <c r="J1028" i="9"/>
  <c r="J1044" i="9"/>
  <c r="J1051" i="9"/>
  <c r="L1074" i="9"/>
  <c r="K1074" i="9"/>
  <c r="J1074" i="9"/>
  <c r="K1081" i="9"/>
  <c r="J1131" i="9"/>
  <c r="J1147" i="9"/>
  <c r="L1161" i="9"/>
  <c r="K1161" i="9"/>
  <c r="L1168" i="9"/>
  <c r="K1177" i="9"/>
  <c r="K12" i="9"/>
  <c r="J18" i="9"/>
  <c r="K34" i="9"/>
  <c r="J40" i="9"/>
  <c r="J72" i="9"/>
  <c r="J98" i="9"/>
  <c r="K104" i="9"/>
  <c r="K122" i="9"/>
  <c r="J133" i="9"/>
  <c r="J177" i="9"/>
  <c r="K183" i="9"/>
  <c r="J203" i="9"/>
  <c r="J209" i="9"/>
  <c r="L215" i="9"/>
  <c r="K215" i="9"/>
  <c r="J215" i="9"/>
  <c r="J228" i="9"/>
  <c r="J235" i="9"/>
  <c r="K241" i="9"/>
  <c r="L248" i="9"/>
  <c r="J270" i="9"/>
  <c r="K276" i="9"/>
  <c r="K302" i="9"/>
  <c r="K309" i="9"/>
  <c r="K390" i="9"/>
  <c r="K404" i="9"/>
  <c r="J418" i="9"/>
  <c r="L425" i="9"/>
  <c r="K425" i="9"/>
  <c r="J425" i="9"/>
  <c r="K451" i="9"/>
  <c r="J486" i="9"/>
  <c r="J513" i="9"/>
  <c r="K519" i="9"/>
  <c r="K547" i="9"/>
  <c r="J547" i="9"/>
  <c r="K554" i="9"/>
  <c r="J587" i="9"/>
  <c r="J594" i="9"/>
  <c r="J615" i="9"/>
  <c r="K635" i="9"/>
  <c r="K649" i="9"/>
  <c r="J662" i="9"/>
  <c r="K669" i="9"/>
  <c r="K690" i="9"/>
  <c r="J703" i="9"/>
  <c r="K717" i="9"/>
  <c r="J723" i="9"/>
  <c r="J730" i="9"/>
  <c r="K751" i="9"/>
  <c r="J765" i="9"/>
  <c r="J793" i="9"/>
  <c r="K798" i="9"/>
  <c r="L805" i="9"/>
  <c r="K811" i="9"/>
  <c r="K818" i="9"/>
  <c r="J826" i="9"/>
  <c r="J833" i="9"/>
  <c r="L854" i="9"/>
  <c r="K854" i="9"/>
  <c r="J854" i="9"/>
  <c r="J868" i="9"/>
  <c r="K881" i="9"/>
  <c r="K887" i="9"/>
  <c r="K969" i="9"/>
  <c r="J977" i="9"/>
  <c r="L984" i="9"/>
  <c r="J984" i="9"/>
  <c r="J991" i="9"/>
  <c r="K1044" i="9"/>
  <c r="K1051" i="9"/>
  <c r="J1124" i="9"/>
  <c r="K1131" i="9"/>
  <c r="L1147" i="9"/>
  <c r="J1154" i="9"/>
  <c r="J1161" i="9"/>
  <c r="L1169" i="9"/>
  <c r="K1169" i="9"/>
  <c r="J1169" i="9"/>
  <c r="K18" i="9"/>
  <c r="J29" i="9"/>
  <c r="K40" i="9"/>
  <c r="K72" i="9"/>
  <c r="J92" i="9"/>
  <c r="K98" i="9"/>
  <c r="J117" i="9"/>
  <c r="K133" i="9"/>
  <c r="J139" i="9"/>
  <c r="J145" i="9"/>
  <c r="K177" i="9"/>
  <c r="J197" i="9"/>
  <c r="K203" i="9"/>
  <c r="K209" i="9"/>
  <c r="L228" i="9"/>
  <c r="K235" i="9"/>
  <c r="L249" i="9"/>
  <c r="K249" i="9"/>
  <c r="K270" i="9"/>
  <c r="J291" i="9"/>
  <c r="J344" i="9"/>
  <c r="L351" i="9"/>
  <c r="K351" i="9"/>
  <c r="J383" i="9"/>
  <c r="L418" i="9"/>
  <c r="J433" i="9"/>
  <c r="K473" i="9"/>
  <c r="L473" i="9"/>
  <c r="K486" i="9"/>
  <c r="K493" i="9"/>
  <c r="L493" i="9"/>
  <c r="L513" i="9"/>
  <c r="K526" i="9"/>
  <c r="J526" i="9"/>
  <c r="K533" i="9"/>
  <c r="L533" i="9"/>
  <c r="L547" i="9"/>
  <c r="J561" i="9"/>
  <c r="K587" i="9"/>
  <c r="K594" i="9"/>
  <c r="L601" i="9"/>
  <c r="K601" i="9"/>
  <c r="K615" i="9"/>
  <c r="J622" i="9"/>
  <c r="J629" i="9"/>
  <c r="J656" i="9"/>
  <c r="K662" i="9"/>
  <c r="J683" i="9"/>
  <c r="J697" i="9"/>
  <c r="L723" i="9"/>
  <c r="K730" i="9"/>
  <c r="K765" i="9"/>
  <c r="J780" i="9"/>
  <c r="K793" i="9"/>
  <c r="L826" i="9"/>
  <c r="K833" i="9"/>
  <c r="J840" i="9"/>
  <c r="J862" i="9"/>
  <c r="L868" i="9"/>
  <c r="J939" i="9"/>
  <c r="J946" i="9"/>
  <c r="J953" i="9"/>
  <c r="L961" i="9"/>
  <c r="K961" i="9"/>
  <c r="J961" i="9"/>
  <c r="L970" i="9"/>
  <c r="K970" i="9"/>
  <c r="K977" i="9"/>
  <c r="K984" i="9"/>
  <c r="K991" i="9"/>
  <c r="K1021" i="9"/>
  <c r="K1124" i="9"/>
  <c r="L1132" i="9"/>
  <c r="K1132" i="9"/>
  <c r="J1132" i="9"/>
  <c r="K1154" i="9"/>
  <c r="J1186" i="9"/>
  <c r="J7" i="9"/>
  <c r="J24" i="9"/>
  <c r="K29" i="9"/>
  <c r="J60" i="9"/>
  <c r="K92" i="9"/>
  <c r="K117" i="9"/>
  <c r="J128" i="9"/>
  <c r="K139" i="9"/>
  <c r="K145" i="9"/>
  <c r="J165" i="9"/>
  <c r="K197" i="9"/>
  <c r="J249" i="9"/>
  <c r="L277" i="9"/>
  <c r="K277" i="9"/>
  <c r="K291" i="9"/>
  <c r="L310" i="9"/>
  <c r="K310" i="9"/>
  <c r="K344" i="9"/>
  <c r="J351" i="9"/>
  <c r="J371" i="9"/>
  <c r="J377" i="9"/>
  <c r="L383" i="9"/>
  <c r="L391" i="9"/>
  <c r="K391" i="9"/>
  <c r="K405" i="9"/>
  <c r="J405" i="9"/>
  <c r="J412" i="9"/>
  <c r="L433" i="9"/>
  <c r="J439" i="9"/>
  <c r="J445" i="9"/>
  <c r="L452" i="9"/>
  <c r="K452" i="9"/>
  <c r="J459" i="9"/>
  <c r="J473" i="9"/>
  <c r="J480" i="9"/>
  <c r="J493" i="9"/>
  <c r="J507" i="9"/>
  <c r="L526" i="9"/>
  <c r="J533" i="9"/>
  <c r="K561" i="9"/>
  <c r="J575" i="9"/>
  <c r="J601" i="9"/>
  <c r="J609" i="9"/>
  <c r="K622" i="9"/>
  <c r="K629" i="9"/>
  <c r="J643" i="9"/>
  <c r="K656" i="9"/>
  <c r="J677" i="9"/>
  <c r="L683" i="9"/>
  <c r="K697" i="9"/>
  <c r="K705" i="9"/>
  <c r="J705" i="9"/>
  <c r="J745" i="9"/>
  <c r="L752" i="9"/>
  <c r="K752" i="9"/>
  <c r="J759" i="9"/>
  <c r="K780" i="9"/>
  <c r="J787" i="9"/>
  <c r="J806" i="9"/>
  <c r="K812" i="9"/>
  <c r="J812" i="9"/>
  <c r="K840" i="9"/>
  <c r="J847" i="9"/>
  <c r="K862" i="9"/>
  <c r="J876" i="9"/>
  <c r="L888" i="9"/>
  <c r="K888" i="9"/>
  <c r="J903" i="9"/>
  <c r="J918" i="9"/>
  <c r="J934" i="9"/>
  <c r="K939" i="9"/>
  <c r="K946" i="9"/>
  <c r="K953" i="9"/>
  <c r="J970" i="9"/>
  <c r="J1007" i="9"/>
  <c r="L1021" i="9"/>
  <c r="J1045" i="9"/>
  <c r="L1052" i="9"/>
  <c r="K1052" i="9"/>
  <c r="J1052" i="9"/>
  <c r="J1067" i="9"/>
  <c r="J1082" i="9"/>
  <c r="J1110" i="9"/>
  <c r="J1148" i="9"/>
  <c r="K1186" i="9"/>
  <c r="K7" i="9"/>
  <c r="J13" i="9"/>
  <c r="K24" i="9"/>
  <c r="J35" i="9"/>
  <c r="J54" i="9"/>
  <c r="K60" i="9"/>
  <c r="L73" i="9"/>
  <c r="K73" i="9"/>
  <c r="J73" i="9"/>
  <c r="J80" i="9"/>
  <c r="L99" i="9"/>
  <c r="K99" i="9"/>
  <c r="J123" i="9"/>
  <c r="K128" i="9"/>
  <c r="L152" i="9"/>
  <c r="K152" i="9"/>
  <c r="J152" i="9"/>
  <c r="J159" i="9"/>
  <c r="K165" i="9"/>
  <c r="L178" i="9"/>
  <c r="K178" i="9"/>
  <c r="J185" i="9"/>
  <c r="J229" i="9"/>
  <c r="J257" i="9"/>
  <c r="J264" i="9"/>
  <c r="J277" i="9"/>
  <c r="J285" i="9"/>
  <c r="J297" i="9"/>
  <c r="J303" i="9"/>
  <c r="J310" i="9"/>
  <c r="L317" i="9"/>
  <c r="K317" i="9"/>
  <c r="L331" i="9"/>
  <c r="K331" i="9"/>
  <c r="K371" i="9"/>
  <c r="K377" i="9"/>
  <c r="K384" i="9"/>
  <c r="J384" i="9"/>
  <c r="J391" i="9"/>
  <c r="L405" i="9"/>
  <c r="K412" i="9"/>
  <c r="J419" i="9"/>
  <c r="J427" i="9"/>
  <c r="K439" i="9"/>
  <c r="K445" i="9"/>
  <c r="J452" i="9"/>
  <c r="K459" i="9"/>
  <c r="K480" i="9"/>
  <c r="K507" i="9"/>
  <c r="J514" i="9"/>
  <c r="J520" i="9"/>
  <c r="J541" i="9"/>
  <c r="J548" i="9"/>
  <c r="J555" i="9"/>
  <c r="K575" i="9"/>
  <c r="J581" i="9"/>
  <c r="K609" i="9"/>
  <c r="L643" i="9"/>
  <c r="J650" i="9"/>
  <c r="K677" i="9"/>
  <c r="K684" i="9"/>
  <c r="J684" i="9"/>
  <c r="J691" i="9"/>
  <c r="L705" i="9"/>
  <c r="J712" i="9"/>
  <c r="J718" i="9"/>
  <c r="J724" i="9"/>
  <c r="L731" i="9"/>
  <c r="K731" i="9"/>
  <c r="K745" i="9"/>
  <c r="J752" i="9"/>
  <c r="K759" i="9"/>
  <c r="L766" i="9"/>
  <c r="K766" i="9"/>
  <c r="J766" i="9"/>
  <c r="K787" i="9"/>
  <c r="J799" i="9"/>
  <c r="K806" i="9"/>
  <c r="L812" i="9"/>
  <c r="J827" i="9"/>
  <c r="L847" i="9"/>
  <c r="J869" i="9"/>
  <c r="K876" i="9"/>
  <c r="J882" i="9"/>
  <c r="J888" i="9"/>
  <c r="K903" i="9"/>
  <c r="K918" i="9"/>
  <c r="K934" i="9"/>
  <c r="J985" i="9"/>
  <c r="K1000" i="9"/>
  <c r="K1007" i="9"/>
  <c r="J1015" i="9"/>
  <c r="L1022" i="9"/>
  <c r="K1022" i="9"/>
  <c r="K1045" i="9"/>
  <c r="K1067" i="9"/>
  <c r="K1082" i="9"/>
  <c r="K1110" i="9"/>
  <c r="J1117" i="9"/>
  <c r="J1125" i="9"/>
  <c r="J1141" i="9"/>
  <c r="K1148" i="9"/>
  <c r="J1155" i="9"/>
  <c r="J1171" i="9"/>
  <c r="K13" i="9"/>
  <c r="J19" i="9"/>
  <c r="K35" i="9"/>
  <c r="K54" i="9"/>
  <c r="J67" i="9"/>
  <c r="K80" i="9"/>
  <c r="J99" i="9"/>
  <c r="J112" i="9"/>
  <c r="K123" i="9"/>
  <c r="J134" i="9"/>
  <c r="K159" i="9"/>
  <c r="J178" i="9"/>
  <c r="K185" i="9"/>
  <c r="J204" i="9"/>
  <c r="K229" i="9"/>
  <c r="J236" i="9"/>
  <c r="K257" i="9"/>
  <c r="K264" i="9"/>
  <c r="J271" i="9"/>
  <c r="K285" i="9"/>
  <c r="K297" i="9"/>
  <c r="L303" i="9"/>
  <c r="J317" i="9"/>
  <c r="J331" i="9"/>
  <c r="J338" i="9"/>
  <c r="J359" i="9"/>
  <c r="J365" i="9"/>
  <c r="L384" i="9"/>
  <c r="K419" i="9"/>
  <c r="K427" i="9"/>
  <c r="J434" i="9"/>
  <c r="J467" i="9"/>
  <c r="J487" i="9"/>
  <c r="J501" i="9"/>
  <c r="K514" i="9"/>
  <c r="K520" i="9"/>
  <c r="J527" i="9"/>
  <c r="K541" i="9"/>
  <c r="L548" i="9"/>
  <c r="K555" i="9"/>
  <c r="K581" i="9"/>
  <c r="J588" i="9"/>
  <c r="K650" i="9"/>
  <c r="L684" i="9"/>
  <c r="K691" i="9"/>
  <c r="K712" i="9"/>
  <c r="L718" i="9"/>
  <c r="K724" i="9"/>
  <c r="J731" i="9"/>
  <c r="J794" i="9"/>
  <c r="K799" i="9"/>
  <c r="K827" i="9"/>
  <c r="L848" i="9"/>
  <c r="K848" i="9"/>
  <c r="J848" i="9"/>
  <c r="K869" i="9"/>
  <c r="K882" i="9"/>
  <c r="L889" i="9"/>
  <c r="K889" i="9"/>
  <c r="J889" i="9"/>
  <c r="J940" i="9"/>
  <c r="J978" i="9"/>
  <c r="K985" i="9"/>
  <c r="L1000" i="9"/>
  <c r="K1015" i="9"/>
  <c r="J1022" i="9"/>
  <c r="J1038" i="9"/>
  <c r="K1117" i="9"/>
  <c r="K1125" i="9"/>
  <c r="L1134" i="9"/>
  <c r="K1134" i="9"/>
  <c r="J1134" i="9"/>
  <c r="K1141" i="9"/>
  <c r="K1155" i="9"/>
  <c r="K1171" i="9"/>
  <c r="L1187" i="9"/>
  <c r="K1187" i="9"/>
  <c r="K19" i="9"/>
  <c r="J30" i="9"/>
  <c r="K67" i="9"/>
  <c r="J87" i="9"/>
  <c r="J93" i="9"/>
  <c r="K112" i="9"/>
  <c r="J118" i="9"/>
  <c r="K134" i="9"/>
  <c r="J140" i="9"/>
  <c r="J172" i="9"/>
  <c r="J198" i="9"/>
  <c r="K204" i="9"/>
  <c r="K236" i="9"/>
  <c r="K243" i="9"/>
  <c r="L243" i="9"/>
  <c r="K271" i="9"/>
  <c r="J292" i="9"/>
  <c r="J311" i="9"/>
  <c r="L338" i="9"/>
  <c r="J345" i="9"/>
  <c r="K359" i="9"/>
  <c r="K365" i="9"/>
  <c r="J399" i="9"/>
  <c r="J406" i="9"/>
  <c r="K434" i="9"/>
  <c r="J453" i="9"/>
  <c r="K467" i="9"/>
  <c r="K487" i="9"/>
  <c r="K501" i="9"/>
  <c r="K527" i="9"/>
  <c r="J535" i="9"/>
  <c r="J570" i="9"/>
  <c r="L588" i="9"/>
  <c r="L610" i="9"/>
  <c r="K610" i="9"/>
  <c r="J623" i="9"/>
  <c r="J644" i="9"/>
  <c r="J657" i="9"/>
  <c r="L664" i="9"/>
  <c r="K664" i="9"/>
  <c r="J664" i="9"/>
  <c r="J706" i="9"/>
  <c r="L732" i="9"/>
  <c r="K732" i="9"/>
  <c r="J753" i="9"/>
  <c r="J775" i="9"/>
  <c r="J781" i="9"/>
  <c r="K794" i="9"/>
  <c r="J800" i="9"/>
  <c r="L800" i="9"/>
  <c r="J841" i="9"/>
  <c r="K863" i="9"/>
  <c r="L877" i="9"/>
  <c r="K877" i="9"/>
  <c r="L904" i="9"/>
  <c r="K904" i="9"/>
  <c r="J912" i="9"/>
  <c r="J935" i="9"/>
  <c r="K940" i="9"/>
  <c r="J947" i="9"/>
  <c r="L955" i="9"/>
  <c r="K955" i="9"/>
  <c r="K963" i="9"/>
  <c r="K978" i="9"/>
  <c r="J994" i="9"/>
  <c r="L1008" i="9"/>
  <c r="K1008" i="9"/>
  <c r="K1038" i="9"/>
  <c r="K1068" i="9"/>
  <c r="L1068" i="9"/>
  <c r="J1076" i="9"/>
  <c r="J1111" i="9"/>
  <c r="J1187" i="9"/>
  <c r="J8" i="9"/>
  <c r="J25" i="9"/>
  <c r="K30" i="9"/>
  <c r="K87" i="9"/>
  <c r="K93" i="9"/>
  <c r="K118" i="9"/>
  <c r="J129" i="9"/>
  <c r="K140" i="9"/>
  <c r="K172" i="9"/>
  <c r="J192" i="9"/>
  <c r="K198" i="9"/>
  <c r="J217" i="9"/>
  <c r="J243" i="9"/>
  <c r="J251" i="9"/>
  <c r="K292" i="9"/>
  <c r="J304" i="9"/>
  <c r="K311" i="9"/>
  <c r="J325" i="9"/>
  <c r="J332" i="9"/>
  <c r="K345" i="9"/>
  <c r="J372" i="9"/>
  <c r="J378" i="9"/>
  <c r="J385" i="9"/>
  <c r="K399" i="9"/>
  <c r="K406" i="9"/>
  <c r="J413" i="9"/>
  <c r="J440" i="9"/>
  <c r="J446" i="9"/>
  <c r="L453" i="9"/>
  <c r="J461" i="9"/>
  <c r="J481" i="9"/>
  <c r="J508" i="9"/>
  <c r="K535" i="9"/>
  <c r="J549" i="9"/>
  <c r="L556" i="9"/>
  <c r="K556" i="9"/>
  <c r="J556" i="9"/>
  <c r="K570" i="9"/>
  <c r="J576" i="9"/>
  <c r="L589" i="9"/>
  <c r="K589" i="9"/>
  <c r="J603" i="9"/>
  <c r="J610" i="9"/>
  <c r="L623" i="9"/>
  <c r="K644" i="9"/>
  <c r="K657" i="9"/>
  <c r="J678" i="9"/>
  <c r="J685" i="9"/>
  <c r="L692" i="9"/>
  <c r="K692" i="9"/>
  <c r="K706" i="9"/>
  <c r="J719" i="9"/>
  <c r="J732" i="9"/>
  <c r="J746" i="9"/>
  <c r="L753" i="9"/>
  <c r="J760" i="9"/>
  <c r="K775" i="9"/>
  <c r="K781" i="9"/>
  <c r="J788" i="9"/>
  <c r="K800" i="9"/>
  <c r="L828" i="9"/>
  <c r="K828" i="9"/>
  <c r="J835" i="9"/>
  <c r="K841" i="9"/>
  <c r="L863" i="9"/>
  <c r="J870" i="9"/>
  <c r="J877" i="9"/>
  <c r="J904" i="9"/>
  <c r="K912" i="9"/>
  <c r="J928" i="9"/>
  <c r="K935" i="9"/>
  <c r="L947" i="9"/>
  <c r="J955" i="9"/>
  <c r="L963" i="9"/>
  <c r="K994" i="9"/>
  <c r="J1001" i="9"/>
  <c r="J1008" i="9"/>
  <c r="J1046" i="9"/>
  <c r="J1068" i="9"/>
  <c r="K1076" i="9"/>
  <c r="J1092" i="9"/>
  <c r="J1104" i="9"/>
  <c r="K1111" i="9"/>
  <c r="J1149" i="9"/>
  <c r="L1156" i="9"/>
  <c r="K1156" i="9"/>
  <c r="J1156" i="9"/>
  <c r="L1172" i="9"/>
  <c r="K1172" i="9"/>
  <c r="L20" i="9"/>
  <c r="K20" i="9"/>
  <c r="K25" i="9"/>
  <c r="J55" i="9"/>
  <c r="J160" i="9"/>
  <c r="J223" i="9"/>
  <c r="J298" i="9"/>
  <c r="L378" i="9"/>
  <c r="K385" i="9"/>
  <c r="J393" i="9"/>
  <c r="L413" i="9"/>
  <c r="J428" i="9"/>
  <c r="L454" i="9"/>
  <c r="K454" i="9"/>
  <c r="J454" i="9"/>
  <c r="K468" i="9"/>
  <c r="L468" i="9"/>
  <c r="J468" i="9"/>
  <c r="L508" i="9"/>
  <c r="J515" i="9"/>
  <c r="J589" i="9"/>
  <c r="L603" i="9"/>
  <c r="L624" i="9"/>
  <c r="K624" i="9"/>
  <c r="J624" i="9"/>
  <c r="J638" i="9"/>
  <c r="L678" i="9"/>
  <c r="J692" i="9"/>
  <c r="J713" i="9"/>
  <c r="K760" i="9"/>
  <c r="K768" i="9"/>
  <c r="L768" i="9"/>
  <c r="J768" i="9"/>
  <c r="K821" i="9"/>
  <c r="J828" i="9"/>
  <c r="L850" i="9"/>
  <c r="K850" i="9"/>
  <c r="L948" i="9"/>
  <c r="K948" i="9"/>
  <c r="J1024" i="9"/>
  <c r="K1046" i="9"/>
  <c r="L1085" i="9"/>
  <c r="K1085" i="9"/>
  <c r="J1085" i="9"/>
  <c r="K1104" i="9"/>
  <c r="K1142" i="9"/>
  <c r="K1149" i="9"/>
  <c r="L1157" i="9"/>
  <c r="K1157" i="9"/>
  <c r="J1157" i="9"/>
  <c r="J1172" i="9"/>
  <c r="L1089" i="9"/>
  <c r="K1089" i="9"/>
  <c r="L289" i="9"/>
  <c r="K289" i="9"/>
  <c r="L431" i="9"/>
  <c r="K431" i="9"/>
  <c r="K573" i="9"/>
  <c r="L573" i="9"/>
  <c r="L789" i="9"/>
  <c r="K789" i="9"/>
  <c r="J925" i="9"/>
  <c r="J931" i="9"/>
  <c r="L992" i="9"/>
  <c r="K992" i="9"/>
  <c r="J992" i="9"/>
  <c r="J1059" i="9"/>
  <c r="J1089" i="9"/>
  <c r="J1126" i="9"/>
  <c r="J1138" i="9"/>
  <c r="J1144" i="9"/>
  <c r="K1163" i="9"/>
  <c r="J10" i="9"/>
  <c r="J47" i="9"/>
  <c r="J68" i="9"/>
  <c r="J89" i="9"/>
  <c r="J110" i="9"/>
  <c r="J147" i="9"/>
  <c r="J168" i="9"/>
  <c r="J189" i="9"/>
  <c r="J210" i="9"/>
  <c r="J238" i="9"/>
  <c r="J272" i="9"/>
  <c r="J283" i="9"/>
  <c r="J289" i="9"/>
  <c r="J312" i="9"/>
  <c r="J323" i="9"/>
  <c r="J329" i="9"/>
  <c r="J369" i="9"/>
  <c r="J380" i="9"/>
  <c r="J397" i="9"/>
  <c r="J431" i="9"/>
  <c r="J471" i="9"/>
  <c r="J482" i="9"/>
  <c r="K505" i="9"/>
  <c r="J505" i="9"/>
  <c r="J511" i="9"/>
  <c r="J522" i="9"/>
  <c r="J573" i="9"/>
  <c r="J596" i="9"/>
  <c r="J613" i="9"/>
  <c r="J630" i="9"/>
  <c r="K647" i="9"/>
  <c r="J647" i="9"/>
  <c r="J653" i="9"/>
  <c r="J670" i="9"/>
  <c r="J681" i="9"/>
  <c r="J698" i="9"/>
  <c r="J738" i="9"/>
  <c r="J778" i="9"/>
  <c r="J789" i="9"/>
  <c r="K801" i="9"/>
  <c r="J801" i="9"/>
  <c r="J813" i="9"/>
  <c r="J860" i="9"/>
  <c r="J866" i="9"/>
  <c r="K872" i="9"/>
  <c r="J872" i="9"/>
  <c r="J890" i="9"/>
  <c r="J919" i="9"/>
  <c r="K925" i="9"/>
  <c r="K931" i="9"/>
  <c r="J986" i="9"/>
  <c r="J1011" i="9"/>
  <c r="J1035" i="9"/>
  <c r="L1041" i="9"/>
  <c r="K1041" i="9"/>
  <c r="J1041" i="9"/>
  <c r="K1059" i="9"/>
  <c r="J1083" i="9"/>
  <c r="J1108" i="9"/>
  <c r="J1114" i="9"/>
  <c r="J1120" i="9"/>
  <c r="L1126" i="9"/>
  <c r="K1138" i="9"/>
  <c r="K1144" i="9"/>
  <c r="L1163" i="9"/>
  <c r="J5" i="9"/>
  <c r="K10" i="9"/>
  <c r="J42" i="9"/>
  <c r="K47" i="9"/>
  <c r="J63" i="9"/>
  <c r="K68" i="9"/>
  <c r="J84" i="9"/>
  <c r="K89" i="9"/>
  <c r="J105" i="9"/>
  <c r="K110" i="9"/>
  <c r="J142" i="9"/>
  <c r="K147" i="9"/>
  <c r="J163" i="9"/>
  <c r="K168" i="9"/>
  <c r="J184" i="9"/>
  <c r="K189" i="9"/>
  <c r="J205" i="9"/>
  <c r="K210" i="9"/>
  <c r="J227" i="9"/>
  <c r="L238" i="9"/>
  <c r="J244" i="9"/>
  <c r="J261" i="9"/>
  <c r="K272" i="9"/>
  <c r="L283" i="9"/>
  <c r="K312" i="9"/>
  <c r="L323" i="9"/>
  <c r="K329" i="9"/>
  <c r="J335" i="9"/>
  <c r="J346" i="9"/>
  <c r="L352" i="9"/>
  <c r="K352" i="9"/>
  <c r="K369" i="9"/>
  <c r="K380" i="9"/>
  <c r="J386" i="9"/>
  <c r="K397" i="9"/>
  <c r="J420" i="9"/>
  <c r="J460" i="9"/>
  <c r="K471" i="9"/>
  <c r="K482" i="9"/>
  <c r="J488" i="9"/>
  <c r="J494" i="9"/>
  <c r="L505" i="9"/>
  <c r="K511" i="9"/>
  <c r="K522" i="9"/>
  <c r="J528" i="9"/>
  <c r="J534" i="9"/>
  <c r="J545" i="9"/>
  <c r="J562" i="9"/>
  <c r="J585" i="9"/>
  <c r="K596" i="9"/>
  <c r="L613" i="9"/>
  <c r="J619" i="9"/>
  <c r="K630" i="9"/>
  <c r="J636" i="9"/>
  <c r="L647" i="9"/>
  <c r="L653" i="9"/>
  <c r="J659" i="9"/>
  <c r="K670" i="9"/>
  <c r="K681" i="9"/>
  <c r="J687" i="9"/>
  <c r="L698" i="9"/>
  <c r="J704" i="9"/>
  <c r="L710" i="9"/>
  <c r="K710" i="9"/>
  <c r="J727" i="9"/>
  <c r="L738" i="9"/>
  <c r="J744" i="9"/>
  <c r="J761" i="9"/>
  <c r="K778" i="9"/>
  <c r="L790" i="9"/>
  <c r="K790" i="9"/>
  <c r="L801" i="9"/>
  <c r="K813" i="9"/>
  <c r="J819" i="9"/>
  <c r="J825" i="9"/>
  <c r="J831" i="9"/>
  <c r="K860" i="9"/>
  <c r="K866" i="9"/>
  <c r="L872" i="9"/>
  <c r="L884" i="9"/>
  <c r="J884" i="9"/>
  <c r="K890" i="9"/>
  <c r="K919" i="9"/>
  <c r="L932" i="9"/>
  <c r="K932" i="9"/>
  <c r="J932" i="9"/>
  <c r="J950" i="9"/>
  <c r="J956" i="9"/>
  <c r="J974" i="9"/>
  <c r="J980" i="9"/>
  <c r="K986" i="9"/>
  <c r="J993" i="9"/>
  <c r="J1005" i="9"/>
  <c r="K1011" i="9"/>
  <c r="J1017" i="9"/>
  <c r="J1023" i="9"/>
  <c r="J1029" i="9"/>
  <c r="K1035" i="9"/>
  <c r="J1048" i="9"/>
  <c r="J1054" i="9"/>
  <c r="K1083" i="9"/>
  <c r="J1090" i="9"/>
  <c r="K1108" i="9"/>
  <c r="K1114" i="9"/>
  <c r="K1120" i="9"/>
  <c r="L1145" i="9"/>
  <c r="K1145" i="9"/>
  <c r="J1145" i="9"/>
  <c r="J1170" i="9"/>
  <c r="J1176" i="9"/>
  <c r="J1188" i="9"/>
  <c r="K5" i="9"/>
  <c r="J37" i="9"/>
  <c r="K42" i="9"/>
  <c r="J58" i="9"/>
  <c r="K63" i="9"/>
  <c r="J79" i="9"/>
  <c r="K84" i="9"/>
  <c r="J100" i="9"/>
  <c r="K105" i="9"/>
  <c r="J137" i="9"/>
  <c r="K142" i="9"/>
  <c r="J158" i="9"/>
  <c r="K163" i="9"/>
  <c r="J179" i="9"/>
  <c r="K184" i="9"/>
  <c r="J200" i="9"/>
  <c r="K205" i="9"/>
  <c r="K227" i="9"/>
  <c r="J233" i="9"/>
  <c r="K244" i="9"/>
  <c r="J250" i="9"/>
  <c r="K261" i="9"/>
  <c r="J278" i="9"/>
  <c r="K284" i="9"/>
  <c r="J284" i="9"/>
  <c r="J290" i="9"/>
  <c r="J301" i="9"/>
  <c r="J318" i="9"/>
  <c r="K335" i="9"/>
  <c r="K346" i="9"/>
  <c r="J352" i="9"/>
  <c r="J375" i="9"/>
  <c r="K386" i="9"/>
  <c r="J392" i="9"/>
  <c r="J403" i="9"/>
  <c r="J409" i="9"/>
  <c r="K420" i="9"/>
  <c r="K426" i="9"/>
  <c r="J426" i="9"/>
  <c r="J432" i="9"/>
  <c r="J443" i="9"/>
  <c r="J449" i="9"/>
  <c r="K460" i="9"/>
  <c r="J477" i="9"/>
  <c r="L488" i="9"/>
  <c r="K494" i="9"/>
  <c r="J517" i="9"/>
  <c r="L528" i="9"/>
  <c r="K534" i="9"/>
  <c r="K545" i="9"/>
  <c r="J551" i="9"/>
  <c r="K562" i="9"/>
  <c r="K568" i="9"/>
  <c r="L568" i="9"/>
  <c r="J568" i="9"/>
  <c r="K585" i="9"/>
  <c r="J591" i="9"/>
  <c r="J602" i="9"/>
  <c r="K619" i="9"/>
  <c r="K636" i="9"/>
  <c r="K659" i="9"/>
  <c r="J676" i="9"/>
  <c r="K687" i="9"/>
  <c r="J693" i="9"/>
  <c r="K704" i="9"/>
  <c r="J710" i="9"/>
  <c r="K727" i="9"/>
  <c r="J733" i="9"/>
  <c r="K744" i="9"/>
  <c r="J750" i="9"/>
  <c r="K761" i="9"/>
  <c r="L784" i="9"/>
  <c r="J784" i="9"/>
  <c r="J790" i="9"/>
  <c r="K819" i="9"/>
  <c r="K825" i="9"/>
  <c r="K831" i="9"/>
  <c r="J843" i="9"/>
  <c r="J855" i="9"/>
  <c r="K884" i="9"/>
  <c r="J896" i="9"/>
  <c r="J902" i="9"/>
  <c r="J908" i="9"/>
  <c r="J914" i="9"/>
  <c r="K926" i="9"/>
  <c r="L926" i="9"/>
  <c r="J944" i="9"/>
  <c r="K950" i="9"/>
  <c r="K956" i="9"/>
  <c r="J962" i="9"/>
  <c r="J968" i="9"/>
  <c r="K974" i="9"/>
  <c r="K980" i="9"/>
  <c r="K993" i="9"/>
  <c r="J999" i="9"/>
  <c r="L1005" i="9"/>
  <c r="K1017" i="9"/>
  <c r="K1023" i="9"/>
  <c r="K1029" i="9"/>
  <c r="K1042" i="9"/>
  <c r="K1048" i="9"/>
  <c r="K1054" i="9"/>
  <c r="J1060" i="9"/>
  <c r="J1066" i="9"/>
  <c r="J1072" i="9"/>
  <c r="J1078" i="9"/>
  <c r="K1090" i="9"/>
  <c r="J1127" i="9"/>
  <c r="J1133" i="9"/>
  <c r="L1139" i="9"/>
  <c r="K1139" i="9"/>
  <c r="J1164" i="9"/>
  <c r="K1170" i="9"/>
  <c r="K1176" i="9"/>
  <c r="J1182" i="9"/>
  <c r="K1188" i="9"/>
  <c r="J95" i="9"/>
  <c r="K100" i="9"/>
  <c r="J195" i="9"/>
  <c r="K200" i="9"/>
  <c r="L233" i="9"/>
  <c r="K273" i="9"/>
  <c r="L273" i="9"/>
  <c r="L278" i="9"/>
  <c r="L284" i="9"/>
  <c r="L318" i="9"/>
  <c r="L403" i="9"/>
  <c r="J415" i="9"/>
  <c r="L426" i="9"/>
  <c r="L443" i="9"/>
  <c r="L489" i="9"/>
  <c r="K489" i="9"/>
  <c r="J557" i="9"/>
  <c r="J608" i="9"/>
  <c r="L631" i="9"/>
  <c r="K631" i="9"/>
  <c r="J648" i="9"/>
  <c r="L693" i="9"/>
  <c r="L733" i="9"/>
  <c r="J773" i="9"/>
  <c r="K784" i="9"/>
  <c r="J849" i="9"/>
  <c r="K861" i="9"/>
  <c r="J861" i="9"/>
  <c r="J873" i="9"/>
  <c r="K914" i="9"/>
  <c r="J926" i="9"/>
  <c r="K944" i="9"/>
  <c r="L968" i="9"/>
  <c r="K999" i="9"/>
  <c r="L1030" i="9"/>
  <c r="K1030" i="9"/>
  <c r="L1042" i="9"/>
  <c r="L1084" i="9"/>
  <c r="J1084" i="9"/>
  <c r="J1139" i="9"/>
  <c r="J1152" i="9"/>
  <c r="K1164" i="9"/>
  <c r="K921" i="9"/>
  <c r="J943" i="9"/>
  <c r="J954" i="9"/>
  <c r="J965" i="9"/>
  <c r="J976" i="9"/>
  <c r="J1003" i="9"/>
  <c r="J1014" i="9"/>
  <c r="J1025" i="9"/>
  <c r="J1036" i="9"/>
  <c r="K1063" i="9"/>
  <c r="J1096" i="9"/>
  <c r="J1107" i="9"/>
  <c r="J1167" i="9"/>
  <c r="J1178" i="9"/>
  <c r="L1189" i="9"/>
  <c r="K1189" i="9"/>
  <c r="J263" i="9"/>
  <c r="J363" i="9"/>
  <c r="J463" i="9"/>
  <c r="J563" i="9"/>
  <c r="J663" i="9"/>
  <c r="J763" i="9"/>
  <c r="J774" i="9"/>
  <c r="J834" i="9"/>
  <c r="J894" i="9"/>
  <c r="J905" i="9"/>
  <c r="L921" i="9"/>
  <c r="K954" i="9"/>
  <c r="K1014" i="9"/>
  <c r="J1047" i="9"/>
  <c r="L1063" i="9"/>
  <c r="J1069" i="9"/>
  <c r="J1129" i="9"/>
  <c r="J1189" i="9"/>
  <c r="E26" i="6"/>
  <c r="E21" i="6"/>
  <c r="E16" i="6"/>
  <c r="E11" i="6"/>
  <c r="E25" i="6"/>
  <c r="E20" i="6"/>
  <c r="E15" i="6"/>
  <c r="E10" i="6"/>
  <c r="E24" i="6"/>
  <c r="E19" i="6"/>
  <c r="E14" i="6"/>
  <c r="E9" i="6"/>
  <c r="E23" i="6"/>
  <c r="E18" i="6"/>
  <c r="E13" i="6"/>
  <c r="E8" i="6"/>
  <c r="E22" i="6"/>
  <c r="E17" i="6"/>
  <c r="E12" i="6"/>
  <c r="C8" i="6"/>
  <c r="C13" i="6"/>
  <c r="C18" i="6"/>
  <c r="C23" i="6"/>
  <c r="C9" i="6"/>
  <c r="C14" i="6"/>
  <c r="C19" i="6"/>
  <c r="C24" i="6"/>
  <c r="C10" i="6"/>
  <c r="C15" i="6"/>
  <c r="C20" i="6"/>
  <c r="C25" i="6"/>
  <c r="C11" i="6"/>
  <c r="C16" i="6"/>
  <c r="C21" i="6"/>
  <c r="C26" i="6"/>
  <c r="C12" i="6"/>
  <c r="C17" i="6"/>
  <c r="I19" i="3"/>
  <c r="E13" i="3"/>
  <c r="E18" i="3"/>
  <c r="L8" i="3"/>
  <c r="E9" i="3"/>
  <c r="E21" i="3"/>
  <c r="E26" i="3"/>
  <c r="H37" i="3"/>
  <c r="G37" i="3" s="1"/>
  <c r="G36" i="3"/>
  <c r="D36" i="3"/>
  <c r="L23" i="3"/>
  <c r="E17" i="3"/>
  <c r="I10" i="3"/>
  <c r="E30" i="3"/>
  <c r="L33" i="3"/>
  <c r="L7" i="3"/>
  <c r="L28" i="3"/>
  <c r="L12" i="3"/>
  <c r="L32" i="3"/>
  <c r="L19" i="3"/>
  <c r="L26" i="3"/>
  <c r="L17" i="3"/>
  <c r="I8" i="3"/>
  <c r="L15" i="3"/>
  <c r="L13" i="3"/>
  <c r="I34" i="3"/>
  <c r="L20" i="3"/>
  <c r="L11" i="3"/>
  <c r="E23" i="3"/>
  <c r="E7" i="3"/>
  <c r="L18" i="3"/>
  <c r="I23" i="3"/>
  <c r="E28" i="3"/>
  <c r="K35" i="3"/>
  <c r="L35" i="3" s="1"/>
  <c r="L9" i="3"/>
  <c r="L16" i="3"/>
  <c r="X28" i="3"/>
  <c r="I27" i="3"/>
  <c r="E27" i="3"/>
  <c r="L34" i="3"/>
  <c r="L27" i="3"/>
  <c r="L22" i="3"/>
  <c r="V28" i="3"/>
  <c r="E15" i="3"/>
  <c r="I15" i="3"/>
  <c r="L24" i="3"/>
  <c r="L29" i="3"/>
  <c r="I22" i="3"/>
  <c r="L10" i="3"/>
  <c r="L21" i="3"/>
  <c r="L14" i="3"/>
  <c r="L31" i="3"/>
  <c r="L30" i="3"/>
  <c r="I35" i="3"/>
  <c r="L25" i="3"/>
  <c r="H8" i="3"/>
  <c r="H38" i="3" l="1"/>
  <c r="H39" i="3" s="1"/>
  <c r="D37" i="3"/>
  <c r="C36" i="3"/>
  <c r="E35" i="3"/>
  <c r="G38" i="3" l="1"/>
  <c r="K36" i="3"/>
  <c r="D38" i="3"/>
  <c r="C37" i="3"/>
  <c r="G39" i="3"/>
  <c r="H40" i="3"/>
  <c r="K37" i="3" l="1"/>
  <c r="E37" i="3" s="1"/>
  <c r="D39" i="3"/>
  <c r="C38" i="3"/>
  <c r="K38" i="3" s="1"/>
  <c r="I38" i="3" s="1"/>
  <c r="L36" i="3"/>
  <c r="I36" i="3"/>
  <c r="E36" i="3"/>
  <c r="L38" i="3"/>
  <c r="E38" i="3"/>
  <c r="G40" i="3"/>
  <c r="H41" i="3"/>
  <c r="C39" i="3" l="1"/>
  <c r="K39" i="3" s="1"/>
  <c r="I39" i="3" s="1"/>
  <c r="D40" i="3"/>
  <c r="L37" i="3"/>
  <c r="I37" i="3"/>
  <c r="L39" i="3"/>
  <c r="E39" i="3"/>
  <c r="G41" i="3"/>
  <c r="H42" i="3"/>
  <c r="C40" i="3" l="1"/>
  <c r="D41" i="3"/>
  <c r="G42" i="3"/>
  <c r="H43" i="3"/>
  <c r="D42" i="3" l="1"/>
  <c r="C41" i="3"/>
  <c r="K41" i="3" s="1"/>
  <c r="I41" i="3" s="1"/>
  <c r="K40" i="3"/>
  <c r="E40" i="3" s="1"/>
  <c r="G43" i="3"/>
  <c r="H44" i="3"/>
  <c r="L41" i="3"/>
  <c r="E41" i="3"/>
  <c r="I40" i="3" l="1"/>
  <c r="L40" i="3"/>
  <c r="C42" i="3"/>
  <c r="K42" i="3" s="1"/>
  <c r="I42" i="3" s="1"/>
  <c r="D43" i="3"/>
  <c r="H45" i="3"/>
  <c r="G44" i="3"/>
  <c r="E42" i="3" l="1"/>
  <c r="L42" i="3"/>
  <c r="D44" i="3"/>
  <c r="C43" i="3"/>
  <c r="K43" i="3" s="1"/>
  <c r="I43" i="3" s="1"/>
  <c r="H46" i="3"/>
  <c r="G45" i="3"/>
  <c r="E43" i="3" l="1"/>
  <c r="L43" i="3"/>
  <c r="C44" i="3"/>
  <c r="D45" i="3"/>
  <c r="G46" i="3"/>
  <c r="H47" i="3"/>
  <c r="D46" i="3" l="1"/>
  <c r="C45" i="3"/>
  <c r="K45" i="3" s="1"/>
  <c r="I45" i="3" s="1"/>
  <c r="K44" i="3"/>
  <c r="E44" i="3" s="1"/>
  <c r="G47" i="3"/>
  <c r="H48" i="3"/>
  <c r="E45" i="3" l="1"/>
  <c r="L45" i="3"/>
  <c r="I44" i="3"/>
  <c r="L44" i="3"/>
  <c r="C46" i="3"/>
  <c r="D47" i="3"/>
  <c r="H49" i="3"/>
  <c r="G48" i="3"/>
  <c r="D48" i="3" l="1"/>
  <c r="C47" i="3"/>
  <c r="K47" i="3" s="1"/>
  <c r="I47" i="3" s="1"/>
  <c r="K46" i="3"/>
  <c r="E46" i="3" s="1"/>
  <c r="G49" i="3"/>
  <c r="H50" i="3"/>
  <c r="E47" i="3" l="1"/>
  <c r="L47" i="3"/>
  <c r="L46" i="3"/>
  <c r="I46" i="3"/>
  <c r="D49" i="3"/>
  <c r="C48" i="3"/>
  <c r="H51" i="3"/>
  <c r="G50" i="3"/>
  <c r="K48" i="3" l="1"/>
  <c r="E48" i="3" s="1"/>
  <c r="D50" i="3"/>
  <c r="C49" i="3"/>
  <c r="G51" i="3"/>
  <c r="H52" i="3"/>
  <c r="K49" i="3" l="1"/>
  <c r="E49" i="3" s="1"/>
  <c r="C50" i="3"/>
  <c r="K50" i="3" s="1"/>
  <c r="I50" i="3" s="1"/>
  <c r="D51" i="3"/>
  <c r="I48" i="3"/>
  <c r="L48" i="3"/>
  <c r="H53" i="3"/>
  <c r="G52" i="3"/>
  <c r="E50" i="3" l="1"/>
  <c r="L50" i="3"/>
  <c r="C51" i="3"/>
  <c r="D52" i="3"/>
  <c r="I49" i="3"/>
  <c r="L49" i="3"/>
  <c r="G53" i="3"/>
  <c r="H54" i="3"/>
  <c r="D53" i="3" l="1"/>
  <c r="C52" i="3"/>
  <c r="K52" i="3" s="1"/>
  <c r="I52" i="3" s="1"/>
  <c r="K51" i="3"/>
  <c r="E51" i="3" s="1"/>
  <c r="G54" i="3"/>
  <c r="H55" i="3"/>
  <c r="E52" i="3" l="1"/>
  <c r="L52" i="3"/>
  <c r="L51" i="3"/>
  <c r="I51" i="3"/>
  <c r="C53" i="3"/>
  <c r="D54" i="3"/>
  <c r="H56" i="3"/>
  <c r="G55" i="3"/>
  <c r="C54" i="3" l="1"/>
  <c r="D55" i="3"/>
  <c r="K53" i="3"/>
  <c r="E53" i="3" s="1"/>
  <c r="H57" i="3"/>
  <c r="G56" i="3"/>
  <c r="L53" i="3" l="1"/>
  <c r="I53" i="3"/>
  <c r="C55" i="3"/>
  <c r="D56" i="3"/>
  <c r="K54" i="3"/>
  <c r="E54" i="3" s="1"/>
  <c r="G57" i="3"/>
  <c r="H58" i="3"/>
  <c r="I54" i="3" l="1"/>
  <c r="L54" i="3"/>
  <c r="C56" i="3"/>
  <c r="D57" i="3"/>
  <c r="K55" i="3"/>
  <c r="E55" i="3" s="1"/>
  <c r="H59" i="3"/>
  <c r="G58" i="3"/>
  <c r="L55" i="3" l="1"/>
  <c r="I55" i="3"/>
  <c r="C57" i="3"/>
  <c r="K57" i="3" s="1"/>
  <c r="L57" i="3" s="1"/>
  <c r="D58" i="3"/>
  <c r="K56" i="3"/>
  <c r="E56" i="3" s="1"/>
  <c r="H60" i="3"/>
  <c r="G59" i="3"/>
  <c r="I57" i="3" l="1"/>
  <c r="E57" i="3"/>
  <c r="I56" i="3"/>
  <c r="L56" i="3"/>
  <c r="C58" i="3"/>
  <c r="K58" i="3" s="1"/>
  <c r="I58" i="3" s="1"/>
  <c r="D59" i="3"/>
  <c r="G60" i="3"/>
  <c r="H61" i="3"/>
  <c r="E58" i="3" l="1"/>
  <c r="L58" i="3"/>
  <c r="C59" i="3"/>
  <c r="K59" i="3" s="1"/>
  <c r="L59" i="3" s="1"/>
  <c r="D60" i="3"/>
  <c r="H62" i="3"/>
  <c r="G61" i="3"/>
  <c r="E59" i="3"/>
  <c r="I59" i="3" l="1"/>
  <c r="C60" i="3"/>
  <c r="D61" i="3"/>
  <c r="G62" i="3"/>
  <c r="H63" i="3"/>
  <c r="D62" i="3" l="1"/>
  <c r="C61" i="3"/>
  <c r="K60" i="3"/>
  <c r="E60" i="3" s="1"/>
  <c r="H64" i="3"/>
  <c r="G63" i="3"/>
  <c r="L60" i="3" l="1"/>
  <c r="I60" i="3"/>
  <c r="K61" i="3"/>
  <c r="E61" i="3" s="1"/>
  <c r="C62" i="3"/>
  <c r="D63" i="3"/>
  <c r="G64" i="3"/>
  <c r="H65" i="3"/>
  <c r="D64" i="3" l="1"/>
  <c r="C63" i="3"/>
  <c r="K62" i="3"/>
  <c r="E62" i="3" s="1"/>
  <c r="I61" i="3"/>
  <c r="L61" i="3"/>
  <c r="H66" i="3"/>
  <c r="G65" i="3"/>
  <c r="I62" i="3" l="1"/>
  <c r="L62" i="3"/>
  <c r="K63" i="3"/>
  <c r="C64" i="3"/>
  <c r="K64" i="3" s="1"/>
  <c r="I64" i="3" s="1"/>
  <c r="D65" i="3"/>
  <c r="G66" i="3"/>
  <c r="H67" i="3"/>
  <c r="E64" i="3" l="1"/>
  <c r="L64" i="3"/>
  <c r="C65" i="3"/>
  <c r="D66" i="3"/>
  <c r="L63" i="3"/>
  <c r="I63" i="3"/>
  <c r="E63" i="3"/>
  <c r="H68" i="3"/>
  <c r="G67" i="3"/>
  <c r="D67" i="3" l="1"/>
  <c r="C66" i="3"/>
  <c r="K65" i="3"/>
  <c r="H69" i="3"/>
  <c r="G68" i="3"/>
  <c r="L65" i="3" l="1"/>
  <c r="I65" i="3"/>
  <c r="E65" i="3"/>
  <c r="K66" i="3"/>
  <c r="E66" i="3" s="1"/>
  <c r="C67" i="3"/>
  <c r="D68" i="3"/>
  <c r="G69" i="3"/>
  <c r="H70" i="3"/>
  <c r="C68" i="3" l="1"/>
  <c r="D69" i="3"/>
  <c r="K67" i="3"/>
  <c r="I66" i="3"/>
  <c r="L66" i="3"/>
  <c r="H71" i="3"/>
  <c r="G70" i="3"/>
  <c r="L67" i="3" l="1"/>
  <c r="I67" i="3"/>
  <c r="E67" i="3"/>
  <c r="D70" i="3"/>
  <c r="C69" i="3"/>
  <c r="K69" i="3" s="1"/>
  <c r="L69" i="3" s="1"/>
  <c r="K68" i="3"/>
  <c r="E68" i="3" s="1"/>
  <c r="G71" i="3"/>
  <c r="H72" i="3"/>
  <c r="I69" i="3" l="1"/>
  <c r="E69" i="3"/>
  <c r="I68" i="3"/>
  <c r="L68" i="3"/>
  <c r="D71" i="3"/>
  <c r="C70" i="3"/>
  <c r="G72" i="3"/>
  <c r="H73" i="3"/>
  <c r="K70" i="3" l="1"/>
  <c r="E70" i="3"/>
  <c r="C71" i="3"/>
  <c r="K71" i="3" s="1"/>
  <c r="I71" i="3" s="1"/>
  <c r="D72" i="3"/>
  <c r="G73" i="3"/>
  <c r="H74" i="3"/>
  <c r="L71" i="3" l="1"/>
  <c r="E71" i="3"/>
  <c r="D73" i="3"/>
  <c r="C72" i="3"/>
  <c r="K72" i="3" s="1"/>
  <c r="I72" i="3" s="1"/>
  <c r="I70" i="3"/>
  <c r="L70" i="3"/>
  <c r="H75" i="3"/>
  <c r="G74" i="3"/>
  <c r="L72" i="3" l="1"/>
  <c r="E72" i="3"/>
  <c r="C73" i="3"/>
  <c r="D74" i="3"/>
  <c r="G75" i="3"/>
  <c r="H76" i="3"/>
  <c r="D75" i="3" l="1"/>
  <c r="C74" i="3"/>
  <c r="K74" i="3" s="1"/>
  <c r="I74" i="3" s="1"/>
  <c r="K73" i="3"/>
  <c r="G76" i="3"/>
  <c r="H77" i="3"/>
  <c r="E74" i="3" l="1"/>
  <c r="L74" i="3"/>
  <c r="L73" i="3"/>
  <c r="I73" i="3"/>
  <c r="E73" i="3"/>
  <c r="C75" i="3"/>
  <c r="K75" i="3" s="1"/>
  <c r="I75" i="3" s="1"/>
  <c r="D76" i="3"/>
  <c r="H78" i="3"/>
  <c r="G77" i="3"/>
  <c r="L75" i="3" l="1"/>
  <c r="E75" i="3"/>
  <c r="D77" i="3"/>
  <c r="C76" i="3"/>
  <c r="K76" i="3" s="1"/>
  <c r="I76" i="3" s="1"/>
  <c r="H79" i="3"/>
  <c r="G78" i="3"/>
  <c r="E76" i="3" l="1"/>
  <c r="L76" i="3"/>
  <c r="C77" i="3"/>
  <c r="K77" i="3" s="1"/>
  <c r="I77" i="3" s="1"/>
  <c r="D78" i="3"/>
  <c r="H80" i="3"/>
  <c r="G79" i="3"/>
  <c r="E77" i="3" l="1"/>
  <c r="L77" i="3"/>
  <c r="D79" i="3"/>
  <c r="C78" i="3"/>
  <c r="K78" i="3" s="1"/>
  <c r="I78" i="3" s="1"/>
  <c r="G80" i="3"/>
  <c r="H81" i="3"/>
  <c r="L78" i="3"/>
  <c r="E78" i="3"/>
  <c r="C79" i="3" l="1"/>
  <c r="D80" i="3"/>
  <c r="G81" i="3"/>
  <c r="H82" i="3"/>
  <c r="D81" i="3" l="1"/>
  <c r="C80" i="3"/>
  <c r="K80" i="3" s="1"/>
  <c r="K79" i="3"/>
  <c r="E79" i="3"/>
  <c r="L80" i="3"/>
  <c r="E80" i="3"/>
  <c r="I80" i="3"/>
  <c r="G82" i="3"/>
  <c r="H83" i="3"/>
  <c r="I79" i="3" l="1"/>
  <c r="L79" i="3"/>
  <c r="D82" i="3"/>
  <c r="C81" i="3"/>
  <c r="G83" i="3"/>
  <c r="H84" i="3"/>
  <c r="K81" i="3" l="1"/>
  <c r="E81" i="3"/>
  <c r="C82" i="3"/>
  <c r="D83" i="3"/>
  <c r="H85" i="3"/>
  <c r="G85" i="3" s="1"/>
  <c r="G84" i="3"/>
  <c r="D84" i="3" l="1"/>
  <c r="C83" i="3"/>
  <c r="K83" i="3" s="1"/>
  <c r="I83" i="3" s="1"/>
  <c r="K82" i="3"/>
  <c r="I81" i="3"/>
  <c r="L81" i="3"/>
  <c r="L83" i="3"/>
  <c r="E83" i="3"/>
  <c r="L82" i="3" l="1"/>
  <c r="I82" i="3"/>
  <c r="E82" i="3"/>
  <c r="D85" i="3"/>
  <c r="C85" i="3" s="1"/>
  <c r="C84" i="3"/>
  <c r="K84" i="3" s="1"/>
  <c r="I84" i="3" s="1"/>
  <c r="E84" i="3" l="1"/>
  <c r="L84" i="3"/>
  <c r="K85" i="3"/>
  <c r="L85" i="3" l="1"/>
  <c r="I85" i="3"/>
  <c r="E85" i="3"/>
</calcChain>
</file>

<file path=xl/sharedStrings.xml><?xml version="1.0" encoding="utf-8"?>
<sst xmlns="http://schemas.openxmlformats.org/spreadsheetml/2006/main" count="4064" uniqueCount="218">
  <si>
    <t>M</t>
  </si>
  <si>
    <t>16-M</t>
  </si>
  <si>
    <t>17-M</t>
  </si>
  <si>
    <t>18-M</t>
  </si>
  <si>
    <t>19-M</t>
  </si>
  <si>
    <t>20-M</t>
  </si>
  <si>
    <t>21-M</t>
  </si>
  <si>
    <t>22-M</t>
  </si>
  <si>
    <t>23-M</t>
  </si>
  <si>
    <t>24-M</t>
  </si>
  <si>
    <t>25-M</t>
  </si>
  <si>
    <t>26-M</t>
  </si>
  <si>
    <t>27-M</t>
  </si>
  <si>
    <t>28-M</t>
  </si>
  <si>
    <t>29-M</t>
  </si>
  <si>
    <t>30-M</t>
  </si>
  <si>
    <t>31-M</t>
  </si>
  <si>
    <t>32-M</t>
  </si>
  <si>
    <t>33-M</t>
  </si>
  <si>
    <t>34-M</t>
  </si>
  <si>
    <t>35-M</t>
  </si>
  <si>
    <t>36-M</t>
  </si>
  <si>
    <t>37-M</t>
  </si>
  <si>
    <t>38-M</t>
  </si>
  <si>
    <t>39-M</t>
  </si>
  <si>
    <t>40-M</t>
  </si>
  <si>
    <t>41-M</t>
  </si>
  <si>
    <t>42-M</t>
  </si>
  <si>
    <t>43-M</t>
  </si>
  <si>
    <t>44-M</t>
  </si>
  <si>
    <t>45-M</t>
  </si>
  <si>
    <t>46-M</t>
  </si>
  <si>
    <t>47-M</t>
  </si>
  <si>
    <t>48-M</t>
  </si>
  <si>
    <t>49-M</t>
  </si>
  <si>
    <t>50-M</t>
  </si>
  <si>
    <t>51-M</t>
  </si>
  <si>
    <t>52-M</t>
  </si>
  <si>
    <t>53-M</t>
  </si>
  <si>
    <t>54-M</t>
  </si>
  <si>
    <t>55-M</t>
  </si>
  <si>
    <t>56-M</t>
  </si>
  <si>
    <t>57-M</t>
  </si>
  <si>
    <t>58-M</t>
  </si>
  <si>
    <t>59-M</t>
  </si>
  <si>
    <t>60-M</t>
  </si>
  <si>
    <t>61-M</t>
  </si>
  <si>
    <t>62-M</t>
  </si>
  <si>
    <t>F</t>
  </si>
  <si>
    <t>16-F</t>
  </si>
  <si>
    <t>17-F</t>
  </si>
  <si>
    <t>18-F</t>
  </si>
  <si>
    <t>19-F</t>
  </si>
  <si>
    <t>20-F</t>
  </si>
  <si>
    <t>21-F</t>
  </si>
  <si>
    <t>22-F</t>
  </si>
  <si>
    <t>23-F</t>
  </si>
  <si>
    <t>24-F</t>
  </si>
  <si>
    <t>25-F</t>
  </si>
  <si>
    <t>26-F</t>
  </si>
  <si>
    <t>27-F</t>
  </si>
  <si>
    <t>28-F</t>
  </si>
  <si>
    <t>29-F</t>
  </si>
  <si>
    <t>30-F</t>
  </si>
  <si>
    <t>31-F</t>
  </si>
  <si>
    <t>32-F</t>
  </si>
  <si>
    <t>33-F</t>
  </si>
  <si>
    <t>34-F</t>
  </si>
  <si>
    <t>35-F</t>
  </si>
  <si>
    <t>36-F</t>
  </si>
  <si>
    <t>37-F</t>
  </si>
  <si>
    <t>38-F</t>
  </si>
  <si>
    <t>39-F</t>
  </si>
  <si>
    <t>40-F</t>
  </si>
  <si>
    <t>41-F</t>
  </si>
  <si>
    <t>42-F</t>
  </si>
  <si>
    <t>43-F</t>
  </si>
  <si>
    <t>44-F</t>
  </si>
  <si>
    <t>45-F</t>
  </si>
  <si>
    <t>46-F</t>
  </si>
  <si>
    <t>47-F</t>
  </si>
  <si>
    <t>48-F</t>
  </si>
  <si>
    <t>49-F</t>
  </si>
  <si>
    <t>50-F</t>
  </si>
  <si>
    <t>51-F</t>
  </si>
  <si>
    <t>52-F</t>
  </si>
  <si>
    <t>53-F</t>
  </si>
  <si>
    <t>54-F</t>
  </si>
  <si>
    <t>55-F</t>
  </si>
  <si>
    <t>56-F</t>
  </si>
  <si>
    <t>57-F</t>
  </si>
  <si>
    <t>NE-CSS-M</t>
  </si>
  <si>
    <t>%</t>
  </si>
  <si>
    <t>NE-CSS-T</t>
  </si>
  <si>
    <t>hombres</t>
  </si>
  <si>
    <t>mujeres</t>
  </si>
  <si>
    <t>NE POR CADA 10 mil</t>
  </si>
  <si>
    <t>Distribucion por edad y sexo</t>
  </si>
  <si>
    <t>NE-CSS-H</t>
  </si>
  <si>
    <t>Edad</t>
  </si>
  <si>
    <t>rx_h_anticipada</t>
  </si>
  <si>
    <t>rx_M_anticipada</t>
  </si>
  <si>
    <t>qx_huerfano</t>
  </si>
  <si>
    <t>qx_huerfano-mod</t>
  </si>
  <si>
    <t>qx_h-OIT</t>
  </si>
  <si>
    <t>ix-OIT</t>
  </si>
  <si>
    <t>qxinv_h-CSS2021</t>
  </si>
  <si>
    <t>wx_h_cumpCuota 240 cuotas-OIT</t>
  </si>
  <si>
    <t>qx_m-oit</t>
  </si>
  <si>
    <t>ix_m -oit</t>
  </si>
  <si>
    <t>qxinv_m-CSS 2021</t>
  </si>
  <si>
    <t>wx_h_cumpCuota</t>
  </si>
  <si>
    <t>rx_h_anticipada (desc 15%)</t>
  </si>
  <si>
    <t>wx_m_cumpCuota</t>
  </si>
  <si>
    <t>wx_m_cumpCuota 240 cuotas-OIT</t>
  </si>
  <si>
    <t>rx_m_anticipada (desc 15%)</t>
  </si>
  <si>
    <t>edad jubilacion</t>
  </si>
  <si>
    <t>AJUSTE</t>
  </si>
  <si>
    <t>factor fin</t>
  </si>
  <si>
    <t>descuento</t>
  </si>
  <si>
    <t>proporcion</t>
  </si>
  <si>
    <t>años antes</t>
  </si>
  <si>
    <t>edadhombre</t>
  </si>
  <si>
    <t>edadmujer</t>
  </si>
  <si>
    <t xml:space="preserve">ANEXO </t>
  </si>
  <si>
    <t>CUADRO No.2</t>
  </si>
  <si>
    <t>CUADRO No.3</t>
  </si>
  <si>
    <t>CUADRO No.4</t>
  </si>
  <si>
    <t>CANTIDAD MENSUAL</t>
  </si>
  <si>
    <t>QUE SE PUEDE COMPRAR CON B/.1,000.00</t>
  </si>
  <si>
    <t>Y POR CADA $1 DE BENEFICIO DEVENGADO</t>
  </si>
  <si>
    <t>FACTOR DESCUENTO</t>
  </si>
  <si>
    <t>AÑOS ANTES</t>
  </si>
  <si>
    <t>O PENALIZACION</t>
  </si>
  <si>
    <t>EDAD RETIRO</t>
  </si>
  <si>
    <t>HOMBRES</t>
  </si>
  <si>
    <t>MUJERES</t>
  </si>
  <si>
    <t xml:space="preserve">Pensión </t>
  </si>
  <si>
    <t>mancomunada</t>
  </si>
  <si>
    <t>Edad del</t>
  </si>
  <si>
    <t>con 50% al</t>
  </si>
  <si>
    <t>Pensionado</t>
  </si>
  <si>
    <t>Principal en la</t>
  </si>
  <si>
    <t>Contingente</t>
  </si>
  <si>
    <t>Fecha de Emision</t>
  </si>
  <si>
    <t>sobreviviente</t>
  </si>
  <si>
    <t>ACUMULADO EDAD RETIRO</t>
  </si>
  <si>
    <t>conyuge</t>
  </si>
  <si>
    <t>ANEXO</t>
  </si>
  <si>
    <t>UTILIZADOS  DESPUES TRANSICION (2032 y mAS)</t>
  </si>
  <si>
    <t>UTILIZADOS EN TRANSICION (hasta 2031)</t>
  </si>
  <si>
    <t>EDAD</t>
  </si>
  <si>
    <t>VEJEZ</t>
  </si>
  <si>
    <t>SEBD</t>
  </si>
  <si>
    <t>VEJEZ ANTICIPADA HASTA 1992</t>
  </si>
  <si>
    <t>VEJEZ PROPORCIONAL ANTICIPADA</t>
  </si>
  <si>
    <t>VEJEZ PROPORCIONAL</t>
  </si>
  <si>
    <t>VEJEZ RETIRO ANTICIPADO LEY 51</t>
  </si>
  <si>
    <t>VEJEZ PROPORCIONAL TRAB. ESTACIONALES</t>
  </si>
  <si>
    <t>VEJEZ TRABAJADORES BANANERAS</t>
  </si>
  <si>
    <t>INVALIDEZ</t>
  </si>
  <si>
    <t>INVALIDEZ BANANERAS</t>
  </si>
  <si>
    <t>VIUDEZ</t>
  </si>
  <si>
    <t>VIUDEZ INVALIDA</t>
  </si>
  <si>
    <t>HUERFANOS</t>
  </si>
  <si>
    <t>HUERFANOS INVALIDOS</t>
  </si>
  <si>
    <t>MADRE Y PADRE SOBREVIVIENTE</t>
  </si>
  <si>
    <t>SM</t>
  </si>
  <si>
    <t>BASE DE DATOS PENSIONADOS AL 1-1-2023</t>
  </si>
  <si>
    <t>Estimación 50%H-50%M Sobre el total por edad que no venìa distribuido por sexo (PERFIL INICIAL NO DEUPURADO POR EL DEPTO. ACTUARIAL - CSS)</t>
  </si>
  <si>
    <t>PERFIL DEL STOCK POBLACION (COTIZANTES = ACTIVOS E INACTIVOS) DEL SUBISTEMA MIXTO AL  1/1/2023</t>
  </si>
  <si>
    <t>PERFIL DEL STOCK POBLACION (COTIZANTES = ACTIVOS E INACTIVOS) DEL SUBSISTEMA EXCLUSIVAMENTE DE BENEFICIO DEFINIDO AL  1/1/2023</t>
  </si>
  <si>
    <t>NUEVAS ENTRADAS POR AÑO PARA LA PROYECCION CSS</t>
  </si>
  <si>
    <t>DENSIDAD POR EDAD - COTIZANTES ACTIVOS E INACTIVOS - CSS</t>
  </si>
  <si>
    <t>FACTORES DE DESCUENTO POR EDAD - LEY 51</t>
  </si>
  <si>
    <t>FACTORES DE DESCUENTO POR EDAD - SEGÚN MEJOR PRACTICA ACTUARIAL</t>
  </si>
  <si>
    <t>NUMERO</t>
  </si>
  <si>
    <t>MONTO TOTAL</t>
  </si>
  <si>
    <t>PENSION PROMEDIO ANUAL</t>
  </si>
  <si>
    <t>PENSION PROMEDIO MENSUAL</t>
  </si>
  <si>
    <t>TIPO</t>
  </si>
  <si>
    <t>SEXO</t>
  </si>
  <si>
    <t>COD</t>
  </si>
  <si>
    <t>COL</t>
  </si>
  <si>
    <t>TIENE BENEFICIO VIUDEZ</t>
  </si>
  <si>
    <t>EDAD ACTUAL</t>
  </si>
  <si>
    <t>SALARIO PROMEDIO MENSUAL</t>
  </si>
  <si>
    <t>EDAD DE ENTRADA</t>
  </si>
  <si>
    <t>VALOR NOCIONAL DE LOS APORTE PROMEDIO ACUMULADOS CON INTERES 4%</t>
  </si>
  <si>
    <t>EDAD ENTRADA</t>
  </si>
  <si>
    <t>VALOR NOCIONAL DE LOS APORTES PROMEDIO ACUMULADOS CON INTERES 4%</t>
  </si>
  <si>
    <t>POBL MAY14-H</t>
  </si>
  <si>
    <t>% POB TOTAL</t>
  </si>
  <si>
    <t>DIST. SEXO</t>
  </si>
  <si>
    <t>POBL MAY14-M</t>
  </si>
  <si>
    <t>DIS SEXO</t>
  </si>
  <si>
    <t>POBL MAY14-T</t>
  </si>
  <si>
    <t>Estimación 50%H-50%M Sobre el total por edad que no venìa distribuido por sexo (PERFIL INICIAL NO DEPURADO POR EL DEPTO. ACTUARIAL - CSS)</t>
  </si>
  <si>
    <t>BASES BIOMETRICAS HASTA EL 2031</t>
  </si>
  <si>
    <t>BASES BIOMETRICAS 2032 +</t>
  </si>
  <si>
    <t>DENSIDAD POR EDAD HOMBRE</t>
  </si>
  <si>
    <t>DENSIDAD POR EDAD MUJERES</t>
  </si>
  <si>
    <t xml:space="preserve">prob casado-OIT - Unisex </t>
  </si>
  <si>
    <t>numpromhijos - OIT - Unisex</t>
  </si>
  <si>
    <t>epromviuda - CSS</t>
  </si>
  <si>
    <t>edmediahijos - CSS</t>
  </si>
  <si>
    <t>MESES COTIZADOS 1/1/2023</t>
  </si>
  <si>
    <t>MESES COTIZADOS AL 1/11/2023</t>
  </si>
  <si>
    <t>SUB-SIS-TEMA</t>
  </si>
  <si>
    <t>RECIBE AUMEN-TOS</t>
  </si>
  <si>
    <t>Hombres</t>
  </si>
  <si>
    <t>Mujeres</t>
  </si>
  <si>
    <t>HOM-BRES</t>
  </si>
  <si>
    <t>MUJE-RES</t>
  </si>
  <si>
    <t>Año</t>
  </si>
  <si>
    <t>S. PROM.  NE-H PROYECCION</t>
  </si>
  <si>
    <t>S. PROM.  NE-M PROYECCION</t>
  </si>
  <si>
    <t>FUNCION DE RETIRO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</si>
</sst>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_(* #,##0.000_);_(* \(#,##0.000\);_(* &quot;-&quot;??_);_(@_)"/>
    <numFmt numFmtId="168" formatCode="_(* #,##0.000000_);_(* \(#,##0.000000\);_(* &quot;-&quot;??_);_(@_)"/>
    <numFmt numFmtId="169" formatCode="0.00000"/>
    <numFmt numFmtId="170" formatCode="0.000%"/>
    <numFmt numFmtId="171" formatCode="_(* #,##0.00000_);_(* \(#,##0.00000\);_(* &quot;-&quot;??_);_(@_)"/>
    <numFmt numFmtId="172" formatCode="_(* #,##0.0_);_(* \(#,##0.0\);_(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rgb="FF000000"/>
      <name val="Roboto"/>
      <family val="2"/>
    </font>
    <font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b/>
      <sz val="11"/>
      <color theme="1"/>
      <name val="Aptos Narrow"/>
      <scheme val="minor"/>
    </font>
    <font>
      <b/>
      <sz val="14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F5FC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86">
    <xf numFmtId="0" fontId="0" fillId="0" borderId="0" xfId="0"/>
    <xf numFmtId="0" fontId="3" fillId="0" borderId="0" xfId="0" applyFont="1"/>
    <xf numFmtId="164" fontId="0" fillId="0" borderId="0" xfId="1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2" borderId="0" xfId="0" applyFill="1"/>
    <xf numFmtId="10" fontId="0" fillId="0" borderId="0" xfId="2" applyNumberFormat="1" applyFont="1" applyFill="1"/>
    <xf numFmtId="10" fontId="3" fillId="0" borderId="0" xfId="2" applyNumberFormat="1" applyFont="1"/>
    <xf numFmtId="165" fontId="3" fillId="0" borderId="0" xfId="1" applyNumberFormat="1" applyFont="1" applyAlignment="1">
      <alignment horizontal="center"/>
    </xf>
    <xf numFmtId="164" fontId="0" fillId="0" borderId="0" xfId="1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68" fontId="0" fillId="0" borderId="0" xfId="1" applyNumberFormat="1" applyFont="1"/>
    <xf numFmtId="167" fontId="2" fillId="0" borderId="0" xfId="1" applyNumberFormat="1" applyFont="1"/>
    <xf numFmtId="0" fontId="9" fillId="0" borderId="0" xfId="0" applyFont="1"/>
    <xf numFmtId="9" fontId="10" fillId="0" borderId="0" xfId="0" applyNumberFormat="1" applyFont="1"/>
    <xf numFmtId="0" fontId="10" fillId="0" borderId="0" xfId="0" applyFont="1"/>
    <xf numFmtId="9" fontId="9" fillId="0" borderId="0" xfId="0" applyNumberFormat="1" applyFont="1"/>
    <xf numFmtId="9" fontId="0" fillId="0" borderId="0" xfId="2" applyFont="1"/>
    <xf numFmtId="0" fontId="3" fillId="0" borderId="0" xfId="0" applyFont="1" applyAlignment="1">
      <alignment horizontal="center" wrapText="1"/>
    </xf>
    <xf numFmtId="9" fontId="3" fillId="0" borderId="0" xfId="2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9" fontId="0" fillId="0" borderId="0" xfId="0" applyNumberFormat="1"/>
    <xf numFmtId="9" fontId="16" fillId="0" borderId="0" xfId="2" applyFont="1" applyAlignment="1">
      <alignment horizontal="center"/>
    </xf>
    <xf numFmtId="2" fontId="14" fillId="2" borderId="0" xfId="0" applyNumberFormat="1" applyFont="1" applyFill="1" applyAlignment="1">
      <alignment horizontal="center"/>
    </xf>
    <xf numFmtId="9" fontId="15" fillId="0" borderId="0" xfId="2" applyFont="1" applyAlignment="1">
      <alignment horizontal="center"/>
    </xf>
    <xf numFmtId="2" fontId="15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11" fillId="2" borderId="0" xfId="0" applyFont="1" applyFill="1"/>
    <xf numFmtId="2" fontId="11" fillId="2" borderId="0" xfId="0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171" fontId="0" fillId="0" borderId="0" xfId="1" applyNumberFormat="1" applyFont="1"/>
    <xf numFmtId="172" fontId="0" fillId="0" borderId="0" xfId="1" applyNumberFormat="1" applyFont="1" applyAlignment="1">
      <alignment horizontal="center"/>
    </xf>
    <xf numFmtId="0" fontId="10" fillId="0" borderId="2" xfId="3" applyFont="1" applyBorder="1" applyAlignment="1">
      <alignment horizontal="center"/>
    </xf>
    <xf numFmtId="3" fontId="10" fillId="0" borderId="2" xfId="3" applyNumberFormat="1" applyFont="1" applyBorder="1"/>
    <xf numFmtId="3" fontId="10" fillId="0" borderId="2" xfId="0" applyNumberFormat="1" applyFont="1" applyBorder="1"/>
    <xf numFmtId="0" fontId="18" fillId="0" borderId="0" xfId="0" applyFont="1"/>
    <xf numFmtId="0" fontId="3" fillId="4" borderId="2" xfId="0" applyFont="1" applyFill="1" applyBorder="1" applyAlignment="1">
      <alignment horizontal="center" wrapText="1"/>
    </xf>
    <xf numFmtId="165" fontId="3" fillId="4" borderId="2" xfId="1" applyNumberFormat="1" applyFont="1" applyFill="1" applyBorder="1" applyAlignment="1">
      <alignment horizontal="center" wrapText="1"/>
    </xf>
    <xf numFmtId="172" fontId="3" fillId="4" borderId="2" xfId="1" applyNumberFormat="1" applyFont="1" applyFill="1" applyBorder="1" applyAlignment="1">
      <alignment horizontal="center" wrapText="1"/>
    </xf>
    <xf numFmtId="164" fontId="3" fillId="4" borderId="2" xfId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72" fontId="0" fillId="0" borderId="2" xfId="1" applyNumberFormat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164" fontId="0" fillId="0" borderId="2" xfId="1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4" xfId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10" fillId="0" borderId="4" xfId="0" applyFont="1" applyBorder="1" applyAlignment="1">
      <alignment horizontal="center"/>
    </xf>
    <xf numFmtId="3" fontId="10" fillId="0" borderId="3" xfId="3" applyNumberFormat="1" applyFont="1" applyBorder="1"/>
    <xf numFmtId="164" fontId="0" fillId="0" borderId="3" xfId="1" applyFont="1" applyBorder="1"/>
    <xf numFmtId="164" fontId="0" fillId="0" borderId="3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10" fillId="0" borderId="3" xfId="0" applyFont="1" applyBorder="1" applyAlignment="1">
      <alignment horizontal="center"/>
    </xf>
    <xf numFmtId="3" fontId="10" fillId="0" borderId="4" xfId="3" applyNumberFormat="1" applyFont="1" applyBorder="1"/>
    <xf numFmtId="165" fontId="0" fillId="0" borderId="3" xfId="1" applyNumberFormat="1" applyFont="1" applyBorder="1" applyAlignment="1">
      <alignment horizontal="center"/>
    </xf>
    <xf numFmtId="172" fontId="0" fillId="0" borderId="3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72" fontId="0" fillId="0" borderId="4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72" fontId="0" fillId="0" borderId="5" xfId="1" applyNumberFormat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10" fillId="0" borderId="5" xfId="0" applyFont="1" applyBorder="1" applyAlignment="1">
      <alignment horizontal="center"/>
    </xf>
    <xf numFmtId="0" fontId="10" fillId="0" borderId="3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3" fontId="10" fillId="0" borderId="4" xfId="0" applyNumberFormat="1" applyFont="1" applyBorder="1"/>
    <xf numFmtId="3" fontId="10" fillId="0" borderId="3" xfId="0" applyNumberFormat="1" applyFont="1" applyBorder="1"/>
    <xf numFmtId="0" fontId="0" fillId="0" borderId="0" xfId="0" applyFill="1"/>
    <xf numFmtId="165" fontId="0" fillId="0" borderId="2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165" fontId="0" fillId="0" borderId="0" xfId="1" applyNumberFormat="1" applyFont="1" applyFill="1"/>
    <xf numFmtId="165" fontId="10" fillId="0" borderId="4" xfId="1" applyNumberFormat="1" applyFont="1" applyFill="1" applyBorder="1"/>
    <xf numFmtId="165" fontId="10" fillId="0" borderId="2" xfId="1" applyNumberFormat="1" applyFont="1" applyFill="1" applyBorder="1"/>
    <xf numFmtId="165" fontId="10" fillId="0" borderId="3" xfId="1" applyNumberFormat="1" applyFont="1" applyFill="1" applyBorder="1"/>
    <xf numFmtId="165" fontId="0" fillId="0" borderId="4" xfId="1" applyNumberFormat="1" applyFont="1" applyFill="1" applyBorder="1"/>
    <xf numFmtId="165" fontId="0" fillId="0" borderId="2" xfId="1" applyNumberFormat="1" applyFont="1" applyFill="1" applyBorder="1"/>
    <xf numFmtId="165" fontId="0" fillId="0" borderId="3" xfId="1" applyNumberFormat="1" applyFont="1" applyFill="1" applyBorder="1"/>
    <xf numFmtId="0" fontId="19" fillId="0" borderId="0" xfId="0" applyFont="1"/>
    <xf numFmtId="164" fontId="3" fillId="4" borderId="2" xfId="1" applyFont="1" applyFill="1" applyBorder="1" applyAlignment="1">
      <alignment wrapText="1"/>
    </xf>
    <xf numFmtId="0" fontId="18" fillId="4" borderId="2" xfId="0" applyFont="1" applyFill="1" applyBorder="1" applyAlignment="1">
      <alignment wrapText="1"/>
    </xf>
    <xf numFmtId="165" fontId="0" fillId="0" borderId="2" xfId="1" applyNumberFormat="1" applyFont="1" applyBorder="1"/>
    <xf numFmtId="164" fontId="0" fillId="0" borderId="2" xfId="0" applyNumberFormat="1" applyBorder="1"/>
    <xf numFmtId="10" fontId="0" fillId="0" borderId="2" xfId="2" applyNumberFormat="1" applyFont="1" applyFill="1" applyBorder="1"/>
    <xf numFmtId="0" fontId="3" fillId="4" borderId="2" xfId="0" applyFont="1" applyFill="1" applyBorder="1"/>
    <xf numFmtId="0" fontId="3" fillId="0" borderId="2" xfId="0" applyFont="1" applyBorder="1"/>
    <xf numFmtId="10" fontId="3" fillId="0" borderId="2" xfId="2" applyNumberFormat="1" applyFont="1" applyBorder="1"/>
    <xf numFmtId="10" fontId="0" fillId="4" borderId="2" xfId="2" applyNumberFormat="1" applyFont="1" applyFill="1" applyBorder="1"/>
    <xf numFmtId="10" fontId="2" fillId="4" borderId="2" xfId="2" applyNumberFormat="1" applyFont="1" applyFill="1" applyBorder="1"/>
    <xf numFmtId="165" fontId="0" fillId="4" borderId="2" xfId="1" applyNumberFormat="1" applyFont="1" applyFill="1" applyBorder="1"/>
    <xf numFmtId="164" fontId="0" fillId="4" borderId="2" xfId="0" applyNumberFormat="1" applyFill="1" applyBorder="1"/>
    <xf numFmtId="0" fontId="0" fillId="4" borderId="2" xfId="0" applyFill="1" applyBorder="1"/>
    <xf numFmtId="171" fontId="0" fillId="0" borderId="2" xfId="1" applyNumberFormat="1" applyFont="1" applyBorder="1"/>
    <xf numFmtId="168" fontId="18" fillId="4" borderId="2" xfId="1" applyNumberFormat="1" applyFont="1" applyFill="1" applyBorder="1" applyAlignment="1">
      <alignment wrapText="1"/>
    </xf>
    <xf numFmtId="168" fontId="0" fillId="0" borderId="2" xfId="1" applyNumberFormat="1" applyFont="1" applyBorder="1"/>
    <xf numFmtId="168" fontId="0" fillId="0" borderId="0" xfId="1" applyNumberFormat="1" applyFont="1" applyAlignment="1">
      <alignment horizontal="center"/>
    </xf>
    <xf numFmtId="168" fontId="4" fillId="0" borderId="0" xfId="1" applyNumberFormat="1" applyFont="1" applyAlignment="1">
      <alignment horizontal="center"/>
    </xf>
    <xf numFmtId="168" fontId="4" fillId="0" borderId="0" xfId="1" applyNumberFormat="1" applyFont="1"/>
    <xf numFmtId="0" fontId="0" fillId="0" borderId="0" xfId="0" applyFill="1" applyAlignment="1">
      <alignment horizontal="center"/>
    </xf>
    <xf numFmtId="168" fontId="5" fillId="0" borderId="0" xfId="1" applyNumberFormat="1" applyFont="1"/>
    <xf numFmtId="0" fontId="0" fillId="0" borderId="2" xfId="0" applyFill="1" applyBorder="1" applyAlignment="1">
      <alignment horizontal="center"/>
    </xf>
    <xf numFmtId="166" fontId="0" fillId="0" borderId="2" xfId="0" applyNumberFormat="1" applyBorder="1"/>
    <xf numFmtId="169" fontId="8" fillId="0" borderId="2" xfId="0" applyNumberFormat="1" applyFont="1" applyBorder="1" applyAlignment="1">
      <alignment horizontal="right" vertical="top" shrinkToFit="1"/>
    </xf>
    <xf numFmtId="169" fontId="8" fillId="3" borderId="2" xfId="0" applyNumberFormat="1" applyFont="1" applyFill="1" applyBorder="1" applyAlignment="1">
      <alignment horizontal="right" vertical="top" shrinkToFit="1"/>
    </xf>
    <xf numFmtId="168" fontId="7" fillId="4" borderId="2" xfId="1" applyNumberFormat="1" applyFont="1" applyFill="1" applyBorder="1"/>
    <xf numFmtId="167" fontId="0" fillId="4" borderId="2" xfId="1" applyNumberFormat="1" applyFont="1" applyFill="1" applyBorder="1" applyAlignment="1">
      <alignment horizontal="center"/>
    </xf>
    <xf numFmtId="168" fontId="0" fillId="4" borderId="2" xfId="1" applyNumberFormat="1" applyFont="1" applyFill="1" applyBorder="1"/>
    <xf numFmtId="0" fontId="19" fillId="0" borderId="0" xfId="0" applyFont="1" applyFill="1" applyAlignment="1">
      <alignment horizontal="left"/>
    </xf>
    <xf numFmtId="0" fontId="18" fillId="4" borderId="2" xfId="0" applyFont="1" applyFill="1" applyBorder="1"/>
    <xf numFmtId="170" fontId="0" fillId="0" borderId="2" xfId="2" applyNumberFormat="1" applyFont="1" applyBorder="1"/>
    <xf numFmtId="165" fontId="1" fillId="0" borderId="2" xfId="1" applyNumberFormat="1" applyFont="1" applyBorder="1"/>
    <xf numFmtId="10" fontId="0" fillId="0" borderId="2" xfId="2" applyNumberFormat="1" applyFont="1" applyBorder="1"/>
    <xf numFmtId="170" fontId="3" fillId="0" borderId="2" xfId="2" applyNumberFormat="1" applyFont="1" applyBorder="1"/>
    <xf numFmtId="170" fontId="5" fillId="0" borderId="2" xfId="2" applyNumberFormat="1" applyFont="1" applyBorder="1"/>
    <xf numFmtId="0" fontId="1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2" xfId="0" applyNumberFormat="1" applyBorder="1"/>
    <xf numFmtId="10" fontId="0" fillId="0" borderId="2" xfId="0" applyNumberFormat="1" applyBorder="1" applyAlignment="1">
      <alignment horizontal="center"/>
    </xf>
    <xf numFmtId="9" fontId="0" fillId="4" borderId="2" xfId="0" applyNumberFormat="1" applyFill="1" applyBorder="1"/>
    <xf numFmtId="171" fontId="3" fillId="4" borderId="2" xfId="1" applyNumberFormat="1" applyFont="1" applyFill="1" applyBorder="1" applyAlignment="1">
      <alignment wrapText="1"/>
    </xf>
    <xf numFmtId="168" fontId="0" fillId="4" borderId="2" xfId="1" applyNumberFormat="1" applyFont="1" applyFill="1" applyBorder="1" applyAlignment="1">
      <alignment horizontal="right"/>
    </xf>
    <xf numFmtId="168" fontId="0" fillId="0" borderId="0" xfId="1" applyNumberFormat="1" applyFont="1" applyAlignment="1">
      <alignment horizontal="right"/>
    </xf>
    <xf numFmtId="168" fontId="18" fillId="4" borderId="2" xfId="1" applyNumberFormat="1" applyFont="1" applyFill="1" applyBorder="1" applyAlignment="1">
      <alignment horizontal="right" wrapText="1"/>
    </xf>
    <xf numFmtId="172" fontId="0" fillId="0" borderId="2" xfId="1" applyNumberFormat="1" applyFont="1" applyBorder="1"/>
    <xf numFmtId="168" fontId="0" fillId="0" borderId="4" xfId="1" applyNumberFormat="1" applyFont="1" applyBorder="1"/>
    <xf numFmtId="168" fontId="0" fillId="0" borderId="3" xfId="1" applyNumberFormat="1" applyFont="1" applyBorder="1"/>
    <xf numFmtId="172" fontId="0" fillId="0" borderId="0" xfId="1" applyNumberFormat="1" applyFont="1"/>
    <xf numFmtId="172" fontId="0" fillId="0" borderId="3" xfId="1" applyNumberFormat="1" applyFont="1" applyBorder="1"/>
    <xf numFmtId="172" fontId="0" fillId="0" borderId="4" xfId="1" applyNumberFormat="1" applyFont="1" applyBorder="1"/>
    <xf numFmtId="172" fontId="0" fillId="4" borderId="2" xfId="1" applyNumberFormat="1" applyFont="1" applyFill="1" applyBorder="1"/>
    <xf numFmtId="168" fontId="0" fillId="4" borderId="3" xfId="1" applyNumberFormat="1" applyFont="1" applyFill="1" applyBorder="1"/>
    <xf numFmtId="172" fontId="0" fillId="4" borderId="3" xfId="1" applyNumberFormat="1" applyFont="1" applyFill="1" applyBorder="1"/>
    <xf numFmtId="168" fontId="0" fillId="5" borderId="4" xfId="1" applyNumberFormat="1" applyFont="1" applyFill="1" applyBorder="1"/>
    <xf numFmtId="172" fontId="0" fillId="5" borderId="4" xfId="1" applyNumberFormat="1" applyFont="1" applyFill="1" applyBorder="1"/>
    <xf numFmtId="168" fontId="0" fillId="5" borderId="2" xfId="1" applyNumberFormat="1" applyFont="1" applyFill="1" applyBorder="1"/>
    <xf numFmtId="172" fontId="0" fillId="5" borderId="2" xfId="1" applyNumberFormat="1" applyFont="1" applyFill="1" applyBorder="1"/>
    <xf numFmtId="168" fontId="0" fillId="4" borderId="4" xfId="1" applyNumberFormat="1" applyFont="1" applyFill="1" applyBorder="1"/>
    <xf numFmtId="172" fontId="0" fillId="4" borderId="4" xfId="1" applyNumberFormat="1" applyFont="1" applyFill="1" applyBorder="1"/>
    <xf numFmtId="0" fontId="0" fillId="6" borderId="0" xfId="0" applyFill="1"/>
    <xf numFmtId="165" fontId="0" fillId="6" borderId="0" xfId="1" applyNumberFormat="1" applyFont="1" applyFill="1"/>
    <xf numFmtId="164" fontId="0" fillId="6" borderId="0" xfId="1" applyFont="1" applyFill="1"/>
    <xf numFmtId="0" fontId="21" fillId="4" borderId="2" xfId="0" applyFont="1" applyFill="1" applyBorder="1"/>
    <xf numFmtId="164" fontId="21" fillId="4" borderId="2" xfId="1" applyFont="1" applyFill="1" applyBorder="1" applyAlignment="1">
      <alignment wrapText="1"/>
    </xf>
    <xf numFmtId="0" fontId="21" fillId="4" borderId="2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/>
    <xf numFmtId="2" fontId="0" fillId="0" borderId="2" xfId="0" applyNumberFormat="1" applyBorder="1"/>
    <xf numFmtId="2" fontId="14" fillId="4" borderId="6" xfId="0" applyNumberFormat="1" applyFont="1" applyFill="1" applyBorder="1" applyAlignment="1">
      <alignment horizontal="center"/>
    </xf>
    <xf numFmtId="2" fontId="14" fillId="4" borderId="7" xfId="0" applyNumberFormat="1" applyFont="1" applyFill="1" applyBorder="1" applyAlignment="1">
      <alignment horizontal="center"/>
    </xf>
    <xf numFmtId="2" fontId="15" fillId="4" borderId="4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4" fontId="3" fillId="0" borderId="2" xfId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5" fontId="20" fillId="0" borderId="0" xfId="1" applyNumberFormat="1" applyFont="1" applyAlignment="1">
      <alignment horizontal="center"/>
    </xf>
    <xf numFmtId="0" fontId="21" fillId="4" borderId="2" xfId="0" applyFont="1" applyFill="1" applyBorder="1" applyAlignment="1">
      <alignment horizontal="center" wrapText="1"/>
    </xf>
    <xf numFmtId="0" fontId="18" fillId="4" borderId="2" xfId="0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/>
              <a:t>hombres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'funcion retiro reforma'!$B$8:$B$26</c:f>
              <c:numCache>
                <c:formatCode>General</c:formatCode>
                <c:ptCount val="19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</c:numCache>
            </c:numRef>
          </c:cat>
          <c:val>
            <c:numRef>
              <c:f>'funcion retiro reforma'!$C$8:$C$26</c:f>
              <c:numCache>
                <c:formatCode>0.000%</c:formatCode>
                <c:ptCount val="19"/>
                <c:pt idx="0">
                  <c:v>1.1641316613308784E-6</c:v>
                </c:pt>
                <c:pt idx="1">
                  <c:v>4.9628265829872544E-6</c:v>
                </c:pt>
                <c:pt idx="2">
                  <c:v>1.9143733965636687E-5</c:v>
                </c:pt>
                <c:pt idx="3">
                  <c:v>6.6818197026483002E-5</c:v>
                </c:pt>
                <c:pt idx="4">
                  <c:v>2.1102475608729263E-4</c:v>
                </c:pt>
                <c:pt idx="5">
                  <c:v>6.0303513017185802E-4</c:v>
                </c:pt>
                <c:pt idx="6">
                  <c:v>1.5592737609921622E-3</c:v>
                </c:pt>
                <c:pt idx="7">
                  <c:v>3.6481499461961113E-3</c:v>
                </c:pt>
                <c:pt idx="8">
                  <c:v>7.7231334967026955E-3</c:v>
                </c:pt>
                <c:pt idx="9">
                  <c:v>1.4793977540858873E-2</c:v>
                </c:pt>
                <c:pt idx="10">
                  <c:v>2.564170621895611E-2</c:v>
                </c:pt>
                <c:pt idx="11">
                  <c:v>4.0214200319947907E-2</c:v>
                </c:pt>
                <c:pt idx="12">
                  <c:v>5.7066666666666668E-2</c:v>
                </c:pt>
                <c:pt idx="13">
                  <c:v>7.3275050445647111E-2</c:v>
                </c:pt>
                <c:pt idx="14">
                  <c:v>8.5133462745395155E-2</c:v>
                </c:pt>
                <c:pt idx="15">
                  <c:v>8.9498348718638959E-2</c:v>
                </c:pt>
                <c:pt idx="16">
                  <c:v>8.5133462745395155E-2</c:v>
                </c:pt>
                <c:pt idx="17">
                  <c:v>7.3275050445647111E-2</c:v>
                </c:pt>
                <c:pt idx="18">
                  <c:v>5.7066666666666668E-2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C-4581-8ED9-E8F614876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52496"/>
        <c:axId val="361252104"/>
      </c:lineChart>
      <c:catAx>
        <c:axId val="36125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361252104"/>
        <c:crosses val="autoZero"/>
        <c:auto val="1"/>
        <c:lblAlgn val="ctr"/>
        <c:lblOffset val="100"/>
        <c:noMultiLvlLbl val="0"/>
      </c:catAx>
      <c:valAx>
        <c:axId val="36125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36125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A"/>
              <a:t>mujeres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'funcion retiro reforma'!$D$8:$D$26</c:f>
              <c:numCache>
                <c:formatCode>_(* #,##0_);_(* \(#,##0\);_(* "-"??_);_(@_)</c:formatCode>
                <c:ptCount val="1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</c:numCache>
            </c:numRef>
          </c:cat>
          <c:val>
            <c:numRef>
              <c:f>'funcion retiro reforma'!$E$8:$E$26</c:f>
              <c:numCache>
                <c:formatCode>0.00%</c:formatCode>
                <c:ptCount val="19"/>
                <c:pt idx="0">
                  <c:v>8.0510040129425247E-7</c:v>
                </c:pt>
                <c:pt idx="1">
                  <c:v>3.432235206925765E-6</c:v>
                </c:pt>
                <c:pt idx="2">
                  <c:v>1.3239591714552478E-5</c:v>
                </c:pt>
                <c:pt idx="3">
                  <c:v>4.6210715700558341E-5</c:v>
                </c:pt>
                <c:pt idx="4">
                  <c:v>1.4594235467719306E-4</c:v>
                </c:pt>
                <c:pt idx="5">
                  <c:v>4.1705233301605137E-4</c:v>
                </c:pt>
                <c:pt idx="6">
                  <c:v>1.0783762459198134E-3</c:v>
                </c:pt>
                <c:pt idx="7">
                  <c:v>2.5230195889580586E-3</c:v>
                </c:pt>
                <c:pt idx="8">
                  <c:v>5.3412325117383136E-3</c:v>
                </c:pt>
                <c:pt idx="9">
                  <c:v>1.0231348953491185E-2</c:v>
                </c:pt>
                <c:pt idx="10">
                  <c:v>1.7733516450493012E-2</c:v>
                </c:pt>
                <c:pt idx="11">
                  <c:v>2.7811689940898558E-2</c:v>
                </c:pt>
                <c:pt idx="12">
                  <c:v>3.9466666666666671E-2</c:v>
                </c:pt>
                <c:pt idx="13">
                  <c:v>5.0676203111942861E-2</c:v>
                </c:pt>
                <c:pt idx="14">
                  <c:v>5.8877348066908801E-2</c:v>
                </c:pt>
                <c:pt idx="15">
                  <c:v>6.1896054254011998E-2</c:v>
                </c:pt>
                <c:pt idx="16">
                  <c:v>5.8877348066908801E-2</c:v>
                </c:pt>
                <c:pt idx="17">
                  <c:v>5.0676203111942861E-2</c:v>
                </c:pt>
                <c:pt idx="18">
                  <c:v>3.9466666666666671E-2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7-45B7-8051-01F20FBF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254064"/>
        <c:axId val="361254456"/>
      </c:lineChart>
      <c:catAx>
        <c:axId val="361254064"/>
        <c:scaling>
          <c:orientation val="minMax"/>
        </c:scaling>
        <c:delete val="0"/>
        <c:axPos val="b"/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361254456"/>
        <c:crosses val="autoZero"/>
        <c:auto val="1"/>
        <c:lblAlgn val="ctr"/>
        <c:lblOffset val="100"/>
        <c:noMultiLvlLbl val="0"/>
      </c:catAx>
      <c:valAx>
        <c:axId val="36125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36125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386051</xdr:colOff>
      <xdr:row>5</xdr:row>
      <xdr:rowOff>154754</xdr:rowOff>
    </xdr:from>
    <xdr:to>
      <xdr:col>11</xdr:col>
      <xdr:colOff>96320</xdr:colOff>
      <xdr:row>20</xdr:row>
      <xdr:rowOff>154754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F0E21B-A7C6-4E32-A11D-16298640B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312421</xdr:colOff>
      <xdr:row>5</xdr:row>
      <xdr:rowOff>118110</xdr:rowOff>
    </xdr:from>
    <xdr:to>
      <xdr:col>15</xdr:col>
      <xdr:colOff>824074</xdr:colOff>
      <xdr:row>20</xdr:row>
      <xdr:rowOff>118110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DA9AED7-09EB-4844-AB01-14066A18C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om/OneDrive/Desktop/modelo%20reforma%20modificado%20cesar/modelo%20REFORMA%20CSS%20bueno%20uso%20FInal-reforma%20baseso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AMBLEA%20NACIONAL%20-%2029%20NOVIEMBRE%20-%20INFORMACION\6.Insumos%20utilizados%20por%20el%20Depto%20Actuaria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1-DEMOGRAFIA TOTAL"/>
      <sheetName val="0.0-parametros"/>
      <sheetName val="0.2-FLUJO TOTAL"/>
      <sheetName val="salida"/>
      <sheetName val="0.3-FLUJOS POR PROGRAMA"/>
      <sheetName val="1-EVOL-stockpen-31-12-22"/>
      <sheetName val="2.1-EVOL-STOCKSEBD-31-12-22"/>
      <sheetName val="2.0-STOCKSEBD-31-12-22"/>
      <sheetName val="3.1-EvolstockSM-31-12-22"/>
      <sheetName val="3.0-stockSM-31-12-22"/>
      <sheetName val="5.3-ACUMcash-NE"/>
      <sheetName val="5.2-ACUM-NE"/>
      <sheetName val="4.1-evol-stockNE-H"/>
      <sheetName val="4.0-stockNE-H"/>
      <sheetName val="5.1-evol-stockNE-M"/>
      <sheetName val="5.0-stockNE-M"/>
      <sheetName val="aux5-NE-2021"/>
      <sheetName val="aux3-COTSM"/>
      <sheetName val="aux4-baseSM-2021"/>
      <sheetName val="aux2-baseSEBD-2021"/>
      <sheetName val="aux1-COTSEBD"/>
      <sheetName val="RANGOEDAD"/>
      <sheetName val="bases"/>
      <sheetName val="basestran"/>
      <sheetName val="probedad"/>
      <sheetName val="probant"/>
      <sheetName val="otrasprobabilidades"/>
      <sheetName val="Hoja1"/>
      <sheetName val="factorpension"/>
      <sheetName val="densixedad"/>
      <sheetName val="codpension"/>
      <sheetName val="activos SM-2021"/>
      <sheetName val="histtasas C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A4" t="str">
            <v>HUERFANOS INVALIDOS-F</v>
          </cell>
          <cell r="B4">
            <v>9</v>
          </cell>
          <cell r="C4">
            <v>0</v>
          </cell>
          <cell r="D4">
            <v>0</v>
          </cell>
        </row>
        <row r="5">
          <cell r="A5" t="str">
            <v>HUERFANOS INVALIDOS-M</v>
          </cell>
          <cell r="B5">
            <v>4</v>
          </cell>
          <cell r="C5">
            <v>0</v>
          </cell>
          <cell r="D5">
            <v>0</v>
          </cell>
        </row>
        <row r="6">
          <cell r="A6" t="str">
            <v>HUERFANOS-F</v>
          </cell>
          <cell r="B6">
            <v>17</v>
          </cell>
          <cell r="C6">
            <v>0</v>
          </cell>
          <cell r="D6">
            <v>0</v>
          </cell>
        </row>
        <row r="7">
          <cell r="A7" t="str">
            <v>HUERFANOS-M</v>
          </cell>
          <cell r="B7">
            <v>17</v>
          </cell>
          <cell r="C7">
            <v>0</v>
          </cell>
          <cell r="D7">
            <v>0</v>
          </cell>
        </row>
        <row r="8">
          <cell r="A8" t="str">
            <v>INVALIDEZ BANANERAS-M</v>
          </cell>
          <cell r="B8">
            <v>4</v>
          </cell>
          <cell r="C8">
            <v>1</v>
          </cell>
          <cell r="D8">
            <v>1</v>
          </cell>
        </row>
        <row r="9">
          <cell r="A9" t="str">
            <v>INVALIDEZ-F</v>
          </cell>
          <cell r="B9">
            <v>9</v>
          </cell>
          <cell r="C9">
            <v>1</v>
          </cell>
          <cell r="D9">
            <v>1</v>
          </cell>
        </row>
        <row r="10">
          <cell r="A10" t="str">
            <v>INVALIDEZ-M</v>
          </cell>
          <cell r="B10">
            <v>4</v>
          </cell>
          <cell r="C10">
            <v>1</v>
          </cell>
          <cell r="D10">
            <v>1</v>
          </cell>
        </row>
        <row r="11">
          <cell r="A11" t="str">
            <v>MADRE Y PADRE SOBREVIVIENTE-F</v>
          </cell>
          <cell r="B11">
            <v>7</v>
          </cell>
          <cell r="C11">
            <v>0</v>
          </cell>
          <cell r="D11">
            <v>0</v>
          </cell>
        </row>
        <row r="12">
          <cell r="A12" t="str">
            <v>MADRE Y PADRE SOBREVIVIENTE-M</v>
          </cell>
          <cell r="B12">
            <v>2</v>
          </cell>
          <cell r="C12">
            <v>0</v>
          </cell>
          <cell r="D12">
            <v>0</v>
          </cell>
        </row>
        <row r="13">
          <cell r="A13" t="str">
            <v>VEJEZ ANTICIPADA HASTA 1992-F</v>
          </cell>
          <cell r="B13">
            <v>7</v>
          </cell>
          <cell r="C13">
            <v>1</v>
          </cell>
          <cell r="D13">
            <v>1</v>
          </cell>
        </row>
        <row r="14">
          <cell r="A14" t="str">
            <v>VEJEZ ANTICIPADA HASTA 1992-M</v>
          </cell>
          <cell r="B14">
            <v>2</v>
          </cell>
          <cell r="C14">
            <v>1</v>
          </cell>
          <cell r="D14">
            <v>1</v>
          </cell>
        </row>
        <row r="15">
          <cell r="A15" t="str">
            <v>VEJEZ PROPORCIONAL ANTICIPADA-F</v>
          </cell>
          <cell r="B15">
            <v>7</v>
          </cell>
          <cell r="C15">
            <v>1</v>
          </cell>
          <cell r="D15">
            <v>1</v>
          </cell>
        </row>
        <row r="16">
          <cell r="A16" t="str">
            <v>VEJEZ PROPORCIONAL ANTICIPADA-M</v>
          </cell>
          <cell r="B16">
            <v>2</v>
          </cell>
          <cell r="C16">
            <v>1</v>
          </cell>
          <cell r="D16">
            <v>1</v>
          </cell>
        </row>
        <row r="17">
          <cell r="A17" t="str">
            <v>VEJEZ PROPORCIONAL TRAB. ESTACIONALES-F</v>
          </cell>
          <cell r="B17">
            <v>7</v>
          </cell>
          <cell r="C17">
            <v>1</v>
          </cell>
          <cell r="D17">
            <v>1</v>
          </cell>
        </row>
        <row r="18">
          <cell r="A18" t="str">
            <v>VEJEZ PROPORCIONAL TRAB. ESTACIONALES-M</v>
          </cell>
          <cell r="B18">
            <v>2</v>
          </cell>
          <cell r="C18">
            <v>1</v>
          </cell>
          <cell r="D18">
            <v>1</v>
          </cell>
        </row>
        <row r="19">
          <cell r="A19" t="str">
            <v>VEJEZ PROPORCIONAL-F</v>
          </cell>
          <cell r="B19">
            <v>7</v>
          </cell>
          <cell r="C19">
            <v>1</v>
          </cell>
          <cell r="D19">
            <v>1</v>
          </cell>
        </row>
        <row r="20">
          <cell r="A20" t="str">
            <v>VEJEZ PROPORCIONAL-M</v>
          </cell>
          <cell r="B20">
            <v>2</v>
          </cell>
          <cell r="C20">
            <v>1</v>
          </cell>
          <cell r="D20">
            <v>1</v>
          </cell>
        </row>
        <row r="21">
          <cell r="A21" t="str">
            <v>VEJEZ RETIRO ANTICIPADO LEY 51-F</v>
          </cell>
          <cell r="B21">
            <v>7</v>
          </cell>
          <cell r="C21">
            <v>1</v>
          </cell>
          <cell r="D21">
            <v>1</v>
          </cell>
        </row>
        <row r="22">
          <cell r="A22" t="str">
            <v>VEJEZ RETIRO ANTICIPADO LEY 51-M</v>
          </cell>
          <cell r="B22">
            <v>2</v>
          </cell>
          <cell r="C22">
            <v>1</v>
          </cell>
          <cell r="D22">
            <v>1</v>
          </cell>
        </row>
        <row r="23">
          <cell r="A23" t="str">
            <v>VEJEZ TRABAJADORES BANANERAS-F</v>
          </cell>
          <cell r="B23">
            <v>7</v>
          </cell>
          <cell r="C23">
            <v>1</v>
          </cell>
          <cell r="D23">
            <v>1</v>
          </cell>
        </row>
        <row r="24">
          <cell r="A24" t="str">
            <v>VEJEZ TRABAJADORES BANANERAS-M</v>
          </cell>
          <cell r="B24">
            <v>2</v>
          </cell>
          <cell r="C24">
            <v>1</v>
          </cell>
          <cell r="D24">
            <v>1</v>
          </cell>
        </row>
        <row r="25">
          <cell r="A25" t="str">
            <v>VEJEZ-F</v>
          </cell>
          <cell r="B25">
            <v>7</v>
          </cell>
          <cell r="C25">
            <v>1</v>
          </cell>
          <cell r="D25">
            <v>1</v>
          </cell>
        </row>
        <row r="26">
          <cell r="A26" t="str">
            <v>VEJEZ-M</v>
          </cell>
          <cell r="B26">
            <v>2</v>
          </cell>
          <cell r="C26">
            <v>1</v>
          </cell>
          <cell r="D26">
            <v>1</v>
          </cell>
        </row>
        <row r="27">
          <cell r="A27" t="str">
            <v>VIUDEZ INVALIDA-F</v>
          </cell>
          <cell r="B27">
            <v>9</v>
          </cell>
          <cell r="C27">
            <v>0</v>
          </cell>
          <cell r="D27">
            <v>0</v>
          </cell>
        </row>
        <row r="28">
          <cell r="A28" t="str">
            <v>VIUDEZ INVALIDA-M</v>
          </cell>
          <cell r="B28">
            <v>4</v>
          </cell>
          <cell r="C28">
            <v>0</v>
          </cell>
          <cell r="D28">
            <v>0</v>
          </cell>
        </row>
        <row r="29">
          <cell r="A29" t="str">
            <v>VIUDEZ-F</v>
          </cell>
          <cell r="B29">
            <v>7</v>
          </cell>
          <cell r="C29">
            <v>0</v>
          </cell>
          <cell r="D29">
            <v>0</v>
          </cell>
        </row>
        <row r="30">
          <cell r="A30" t="str">
            <v>VIUDEZ-M</v>
          </cell>
          <cell r="B30">
            <v>2</v>
          </cell>
          <cell r="C30">
            <v>0</v>
          </cell>
          <cell r="D30">
            <v>0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vigentes"/>
      <sheetName val="pob"/>
      <sheetName val="%salarios"/>
      <sheetName val="%rend"/>
      <sheetName val="gastosval"/>
      <sheetName val="formcalinv"/>
      <sheetName val="formcalve"/>
      <sheetName val="ANEXO1.1"/>
      <sheetName val="ANEXO1.2"/>
      <sheetName val="ANEXO1.3"/>
      <sheetName val="ANEXO1.4"/>
      <sheetName val="ANEXO2.1"/>
      <sheetName val="ANEXO2.2"/>
      <sheetName val="ANEXO3.1"/>
      <sheetName val="ANEXO3.2"/>
      <sheetName val="ANEXO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5">
          <cell r="K45">
            <v>13.879502587859971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89999084444715716"/>
  </sheetPr>
  <dimension ref="A1:L1190"/>
  <sheetViews>
    <sheetView tabSelected="1" workbookViewId="0">
      <selection activeCell="C457" sqref="C457"/>
    </sheetView>
  </sheetViews>
  <sheetFormatPr baseColWidth="10" defaultRowHeight="14.25"/>
  <cols>
    <col min="2" max="2" width="9.875" style="89" bestFit="1" customWidth="1"/>
    <col min="3" max="3" width="12.625" customWidth="1"/>
    <col min="6" max="6" width="41.875" customWidth="1"/>
    <col min="7" max="7" width="6" customWidth="1"/>
    <col min="8" max="8" width="6.125" bestFit="1" customWidth="1"/>
    <col min="9" max="9" width="44.75" bestFit="1" customWidth="1"/>
    <col min="10" max="10" width="4.875" bestFit="1" customWidth="1"/>
    <col min="11" max="11" width="8.25" bestFit="1" customWidth="1"/>
    <col min="12" max="12" width="10.25" customWidth="1"/>
  </cols>
  <sheetData>
    <row r="1" spans="1:12" ht="18">
      <c r="A1" s="96" t="s">
        <v>168</v>
      </c>
    </row>
    <row r="2" spans="1:12" ht="60">
      <c r="A2" s="42" t="s">
        <v>151</v>
      </c>
      <c r="B2" s="43" t="s">
        <v>176</v>
      </c>
      <c r="C2" s="44" t="s">
        <v>177</v>
      </c>
      <c r="D2" s="45" t="s">
        <v>178</v>
      </c>
      <c r="E2" s="45" t="s">
        <v>179</v>
      </c>
      <c r="F2" s="46" t="s">
        <v>180</v>
      </c>
      <c r="G2" s="47" t="s">
        <v>208</v>
      </c>
      <c r="H2" s="42" t="s">
        <v>181</v>
      </c>
      <c r="I2" s="42" t="s">
        <v>182</v>
      </c>
      <c r="J2" s="42" t="s">
        <v>183</v>
      </c>
      <c r="K2" s="47" t="s">
        <v>209</v>
      </c>
      <c r="L2" s="42" t="s">
        <v>184</v>
      </c>
    </row>
    <row r="3" spans="1:12">
      <c r="A3" s="48">
        <v>62</v>
      </c>
      <c r="B3" s="85">
        <v>3007</v>
      </c>
      <c r="C3" s="50">
        <v>33076800.959999952</v>
      </c>
      <c r="D3" s="51">
        <v>10999.933807781827</v>
      </c>
      <c r="E3" s="51">
        <v>916.66115064848555</v>
      </c>
      <c r="F3" s="52" t="s">
        <v>152</v>
      </c>
      <c r="G3" s="53" t="s">
        <v>153</v>
      </c>
      <c r="H3" s="48" t="s">
        <v>0</v>
      </c>
      <c r="I3" s="48" t="str">
        <f>+F3&amp;"-"&amp;H3</f>
        <v>VEJEZ-M</v>
      </c>
      <c r="J3" s="54">
        <f>+VLOOKUP(I3,[1]codpension!$A$4:$C$30,2,FALSE)</f>
        <v>2</v>
      </c>
      <c r="K3" s="54">
        <f>+VLOOKUP(I3,[1]codpension!$A$4:$D$30,4,FALSE)</f>
        <v>1</v>
      </c>
      <c r="L3" s="54">
        <f>+VLOOKUP(I3,[1]codpension!$A$4:$C$30,3,FALSE)</f>
        <v>1</v>
      </c>
    </row>
    <row r="4" spans="1:12">
      <c r="A4" s="48">
        <v>63</v>
      </c>
      <c r="B4" s="85">
        <v>4842</v>
      </c>
      <c r="C4" s="50">
        <v>50998865.280000024</v>
      </c>
      <c r="D4" s="51">
        <v>10532.603320941764</v>
      </c>
      <c r="E4" s="51">
        <v>877.71694341181365</v>
      </c>
      <c r="F4" s="52" t="s">
        <v>152</v>
      </c>
      <c r="G4" s="53" t="s">
        <v>153</v>
      </c>
      <c r="H4" s="48" t="s">
        <v>0</v>
      </c>
      <c r="I4" s="48" t="str">
        <f t="shared" ref="I4:I67" si="0">+F4&amp;"-"&amp;H4</f>
        <v>VEJEZ-M</v>
      </c>
      <c r="J4" s="54">
        <f>+VLOOKUP(I4,[1]codpension!$A$4:$C$30,2,FALSE)</f>
        <v>2</v>
      </c>
      <c r="K4" s="54">
        <f>+VLOOKUP(I4,[1]codpension!$A$4:$D$30,4,FALSE)</f>
        <v>1</v>
      </c>
      <c r="L4" s="54">
        <f>+VLOOKUP(I4,[1]codpension!$A$4:$C$30,3,FALSE)</f>
        <v>1</v>
      </c>
    </row>
    <row r="5" spans="1:12">
      <c r="A5" s="48">
        <v>64</v>
      </c>
      <c r="B5" s="85">
        <v>4630</v>
      </c>
      <c r="C5" s="50">
        <v>48943917.600000076</v>
      </c>
      <c r="D5" s="51">
        <v>10571.040518358548</v>
      </c>
      <c r="E5" s="51">
        <v>880.92004319654563</v>
      </c>
      <c r="F5" s="52" t="s">
        <v>152</v>
      </c>
      <c r="G5" s="53" t="s">
        <v>153</v>
      </c>
      <c r="H5" s="48" t="s">
        <v>0</v>
      </c>
      <c r="I5" s="48" t="str">
        <f t="shared" si="0"/>
        <v>VEJEZ-M</v>
      </c>
      <c r="J5" s="54">
        <f>+VLOOKUP(I5,[1]codpension!$A$4:$C$30,2,FALSE)</f>
        <v>2</v>
      </c>
      <c r="K5" s="54">
        <f>+VLOOKUP(I5,[1]codpension!$A$4:$D$30,4,FALSE)</f>
        <v>1</v>
      </c>
      <c r="L5" s="54">
        <f>+VLOOKUP(I5,[1]codpension!$A$4:$C$30,3,FALSE)</f>
        <v>1</v>
      </c>
    </row>
    <row r="6" spans="1:12">
      <c r="A6" s="48">
        <v>65</v>
      </c>
      <c r="B6" s="85">
        <v>4757</v>
      </c>
      <c r="C6" s="50">
        <v>49538533.920000084</v>
      </c>
      <c r="D6" s="51">
        <v>10413.818356106807</v>
      </c>
      <c r="E6" s="51">
        <v>867.81819634223393</v>
      </c>
      <c r="F6" s="52" t="s">
        <v>152</v>
      </c>
      <c r="G6" s="53" t="s">
        <v>153</v>
      </c>
      <c r="H6" s="48" t="s">
        <v>0</v>
      </c>
      <c r="I6" s="48" t="str">
        <f t="shared" si="0"/>
        <v>VEJEZ-M</v>
      </c>
      <c r="J6" s="54">
        <f>+VLOOKUP(I6,[1]codpension!$A$4:$C$30,2,FALSE)</f>
        <v>2</v>
      </c>
      <c r="K6" s="54">
        <f>+VLOOKUP(I6,[1]codpension!$A$4:$D$30,4,FALSE)</f>
        <v>1</v>
      </c>
      <c r="L6" s="54">
        <f>+VLOOKUP(I6,[1]codpension!$A$4:$C$30,3,FALSE)</f>
        <v>1</v>
      </c>
    </row>
    <row r="7" spans="1:12">
      <c r="A7" s="48">
        <v>66</v>
      </c>
      <c r="B7" s="85">
        <v>4611</v>
      </c>
      <c r="C7" s="50">
        <v>46975697.039999984</v>
      </c>
      <c r="D7" s="51">
        <v>10187.746050748206</v>
      </c>
      <c r="E7" s="51">
        <v>848.97883756235058</v>
      </c>
      <c r="F7" s="52" t="s">
        <v>152</v>
      </c>
      <c r="G7" s="53" t="s">
        <v>153</v>
      </c>
      <c r="H7" s="48" t="s">
        <v>0</v>
      </c>
      <c r="I7" s="48" t="str">
        <f t="shared" si="0"/>
        <v>VEJEZ-M</v>
      </c>
      <c r="J7" s="54">
        <f>+VLOOKUP(I7,[1]codpension!$A$4:$C$30,2,FALSE)</f>
        <v>2</v>
      </c>
      <c r="K7" s="54">
        <f>+VLOOKUP(I7,[1]codpension!$A$4:$D$30,4,FALSE)</f>
        <v>1</v>
      </c>
      <c r="L7" s="54">
        <f>+VLOOKUP(I7,[1]codpension!$A$4:$C$30,3,FALSE)</f>
        <v>1</v>
      </c>
    </row>
    <row r="8" spans="1:12">
      <c r="A8" s="48">
        <v>67</v>
      </c>
      <c r="B8" s="85">
        <v>4184</v>
      </c>
      <c r="C8" s="50">
        <v>42116752.079999976</v>
      </c>
      <c r="D8" s="51">
        <v>10066.145334608025</v>
      </c>
      <c r="E8" s="51">
        <v>838.84544455066873</v>
      </c>
      <c r="F8" s="52" t="s">
        <v>152</v>
      </c>
      <c r="G8" s="53" t="s">
        <v>153</v>
      </c>
      <c r="H8" s="48" t="s">
        <v>0</v>
      </c>
      <c r="I8" s="48" t="str">
        <f t="shared" si="0"/>
        <v>VEJEZ-M</v>
      </c>
      <c r="J8" s="54">
        <f>+VLOOKUP(I8,[1]codpension!$A$4:$C$30,2,FALSE)</f>
        <v>2</v>
      </c>
      <c r="K8" s="54">
        <f>+VLOOKUP(I8,[1]codpension!$A$4:$D$30,4,FALSE)</f>
        <v>1</v>
      </c>
      <c r="L8" s="54">
        <f>+VLOOKUP(I8,[1]codpension!$A$4:$C$30,3,FALSE)</f>
        <v>1</v>
      </c>
    </row>
    <row r="9" spans="1:12">
      <c r="A9" s="48">
        <v>68</v>
      </c>
      <c r="B9" s="85">
        <v>4031</v>
      </c>
      <c r="C9" s="50">
        <v>37923866.399999961</v>
      </c>
      <c r="D9" s="51">
        <v>9408.0541801041836</v>
      </c>
      <c r="E9" s="51">
        <v>784.00451500868201</v>
      </c>
      <c r="F9" s="52" t="s">
        <v>152</v>
      </c>
      <c r="G9" s="53" t="s">
        <v>153</v>
      </c>
      <c r="H9" s="48" t="s">
        <v>0</v>
      </c>
      <c r="I9" s="48" t="str">
        <f t="shared" si="0"/>
        <v>VEJEZ-M</v>
      </c>
      <c r="J9" s="54">
        <f>+VLOOKUP(I9,[1]codpension!$A$4:$C$30,2,FALSE)</f>
        <v>2</v>
      </c>
      <c r="K9" s="54">
        <f>+VLOOKUP(I9,[1]codpension!$A$4:$D$30,4,FALSE)</f>
        <v>1</v>
      </c>
      <c r="L9" s="54">
        <f>+VLOOKUP(I9,[1]codpension!$A$4:$C$30,3,FALSE)</f>
        <v>1</v>
      </c>
    </row>
    <row r="10" spans="1:12">
      <c r="A10" s="48">
        <v>69</v>
      </c>
      <c r="B10" s="85">
        <v>3613</v>
      </c>
      <c r="C10" s="50">
        <v>34314423.600000039</v>
      </c>
      <c r="D10" s="51">
        <v>9497.4878494326149</v>
      </c>
      <c r="E10" s="51">
        <v>791.45732078605124</v>
      </c>
      <c r="F10" s="52" t="s">
        <v>152</v>
      </c>
      <c r="G10" s="53" t="s">
        <v>153</v>
      </c>
      <c r="H10" s="48" t="s">
        <v>0</v>
      </c>
      <c r="I10" s="48" t="str">
        <f t="shared" si="0"/>
        <v>VEJEZ-M</v>
      </c>
      <c r="J10" s="54">
        <f>+VLOOKUP(I10,[1]codpension!$A$4:$C$30,2,FALSE)</f>
        <v>2</v>
      </c>
      <c r="K10" s="54">
        <f>+VLOOKUP(I10,[1]codpension!$A$4:$D$30,4,FALSE)</f>
        <v>1</v>
      </c>
      <c r="L10" s="54">
        <f>+VLOOKUP(I10,[1]codpension!$A$4:$C$30,3,FALSE)</f>
        <v>1</v>
      </c>
    </row>
    <row r="11" spans="1:12">
      <c r="A11" s="48">
        <v>70</v>
      </c>
      <c r="B11" s="85">
        <v>3064</v>
      </c>
      <c r="C11" s="50">
        <v>28019733.839999992</v>
      </c>
      <c r="D11" s="51">
        <v>9144.8217493472566</v>
      </c>
      <c r="E11" s="51">
        <v>762.06847911227135</v>
      </c>
      <c r="F11" s="52" t="s">
        <v>152</v>
      </c>
      <c r="G11" s="53" t="s">
        <v>153</v>
      </c>
      <c r="H11" s="48" t="s">
        <v>0</v>
      </c>
      <c r="I11" s="48" t="str">
        <f t="shared" si="0"/>
        <v>VEJEZ-M</v>
      </c>
      <c r="J11" s="54">
        <f>+VLOOKUP(I11,[1]codpension!$A$4:$C$30,2,FALSE)</f>
        <v>2</v>
      </c>
      <c r="K11" s="54">
        <f>+VLOOKUP(I11,[1]codpension!$A$4:$D$30,4,FALSE)</f>
        <v>1</v>
      </c>
      <c r="L11" s="54">
        <f>+VLOOKUP(I11,[1]codpension!$A$4:$C$30,3,FALSE)</f>
        <v>1</v>
      </c>
    </row>
    <row r="12" spans="1:12">
      <c r="A12" s="48">
        <v>71</v>
      </c>
      <c r="B12" s="85">
        <v>2756</v>
      </c>
      <c r="C12" s="50">
        <v>24732669.840000022</v>
      </c>
      <c r="D12" s="51">
        <v>8974.1182293178608</v>
      </c>
      <c r="E12" s="51">
        <v>747.84318577648844</v>
      </c>
      <c r="F12" s="52" t="s">
        <v>152</v>
      </c>
      <c r="G12" s="53" t="s">
        <v>153</v>
      </c>
      <c r="H12" s="48" t="s">
        <v>0</v>
      </c>
      <c r="I12" s="48" t="str">
        <f t="shared" si="0"/>
        <v>VEJEZ-M</v>
      </c>
      <c r="J12" s="54">
        <f>+VLOOKUP(I12,[1]codpension!$A$4:$C$30,2,FALSE)</f>
        <v>2</v>
      </c>
      <c r="K12" s="54">
        <f>+VLOOKUP(I12,[1]codpension!$A$4:$D$30,4,FALSE)</f>
        <v>1</v>
      </c>
      <c r="L12" s="54">
        <f>+VLOOKUP(I12,[1]codpension!$A$4:$C$30,3,FALSE)</f>
        <v>1</v>
      </c>
    </row>
    <row r="13" spans="1:12">
      <c r="A13" s="48">
        <v>72</v>
      </c>
      <c r="B13" s="85">
        <v>3229</v>
      </c>
      <c r="C13" s="50">
        <v>26916618.719999984</v>
      </c>
      <c r="D13" s="51">
        <v>8335.8992629296954</v>
      </c>
      <c r="E13" s="51">
        <v>694.65827191080791</v>
      </c>
      <c r="F13" s="52" t="s">
        <v>152</v>
      </c>
      <c r="G13" s="53" t="s">
        <v>153</v>
      </c>
      <c r="H13" s="48" t="s">
        <v>0</v>
      </c>
      <c r="I13" s="48" t="str">
        <f t="shared" si="0"/>
        <v>VEJEZ-M</v>
      </c>
      <c r="J13" s="54">
        <f>+VLOOKUP(I13,[1]codpension!$A$4:$C$30,2,FALSE)</f>
        <v>2</v>
      </c>
      <c r="K13" s="54">
        <f>+VLOOKUP(I13,[1]codpension!$A$4:$D$30,4,FALSE)</f>
        <v>1</v>
      </c>
      <c r="L13" s="54">
        <f>+VLOOKUP(I13,[1]codpension!$A$4:$C$30,3,FALSE)</f>
        <v>1</v>
      </c>
    </row>
    <row r="14" spans="1:12">
      <c r="A14" s="48">
        <v>73</v>
      </c>
      <c r="B14" s="85">
        <v>3082</v>
      </c>
      <c r="C14" s="50">
        <v>23660577.599999953</v>
      </c>
      <c r="D14" s="51">
        <v>7677.0206359506665</v>
      </c>
      <c r="E14" s="51">
        <v>639.7517196625555</v>
      </c>
      <c r="F14" s="52" t="s">
        <v>152</v>
      </c>
      <c r="G14" s="53" t="s">
        <v>153</v>
      </c>
      <c r="H14" s="48" t="s">
        <v>0</v>
      </c>
      <c r="I14" s="48" t="str">
        <f t="shared" si="0"/>
        <v>VEJEZ-M</v>
      </c>
      <c r="J14" s="54">
        <f>+VLOOKUP(I14,[1]codpension!$A$4:$C$30,2,FALSE)</f>
        <v>2</v>
      </c>
      <c r="K14" s="54">
        <f>+VLOOKUP(I14,[1]codpension!$A$4:$D$30,4,FALSE)</f>
        <v>1</v>
      </c>
      <c r="L14" s="54">
        <f>+VLOOKUP(I14,[1]codpension!$A$4:$C$30,3,FALSE)</f>
        <v>1</v>
      </c>
    </row>
    <row r="15" spans="1:12">
      <c r="A15" s="48">
        <v>74</v>
      </c>
      <c r="B15" s="85">
        <v>2796</v>
      </c>
      <c r="C15" s="50">
        <v>21842516.639999993</v>
      </c>
      <c r="D15" s="51">
        <v>7812.0588841201688</v>
      </c>
      <c r="E15" s="51">
        <v>651.00490701001411</v>
      </c>
      <c r="F15" s="52" t="s">
        <v>152</v>
      </c>
      <c r="G15" s="53" t="s">
        <v>153</v>
      </c>
      <c r="H15" s="48" t="s">
        <v>0</v>
      </c>
      <c r="I15" s="48" t="str">
        <f t="shared" si="0"/>
        <v>VEJEZ-M</v>
      </c>
      <c r="J15" s="54">
        <f>+VLOOKUP(I15,[1]codpension!$A$4:$C$30,2,FALSE)</f>
        <v>2</v>
      </c>
      <c r="K15" s="54">
        <f>+VLOOKUP(I15,[1]codpension!$A$4:$D$30,4,FALSE)</f>
        <v>1</v>
      </c>
      <c r="L15" s="54">
        <f>+VLOOKUP(I15,[1]codpension!$A$4:$C$30,3,FALSE)</f>
        <v>1</v>
      </c>
    </row>
    <row r="16" spans="1:12">
      <c r="A16" s="48">
        <v>75</v>
      </c>
      <c r="B16" s="85">
        <v>3121</v>
      </c>
      <c r="C16" s="50">
        <v>24230642.640000027</v>
      </c>
      <c r="D16" s="51">
        <v>7763.7432361422707</v>
      </c>
      <c r="E16" s="51">
        <v>646.97860301185585</v>
      </c>
      <c r="F16" s="52" t="s">
        <v>152</v>
      </c>
      <c r="G16" s="53" t="s">
        <v>153</v>
      </c>
      <c r="H16" s="48" t="s">
        <v>0</v>
      </c>
      <c r="I16" s="48" t="str">
        <f t="shared" si="0"/>
        <v>VEJEZ-M</v>
      </c>
      <c r="J16" s="54">
        <f>+VLOOKUP(I16,[1]codpension!$A$4:$C$30,2,FALSE)</f>
        <v>2</v>
      </c>
      <c r="K16" s="54">
        <f>+VLOOKUP(I16,[1]codpension!$A$4:$D$30,4,FALSE)</f>
        <v>1</v>
      </c>
      <c r="L16" s="54">
        <f>+VLOOKUP(I16,[1]codpension!$A$4:$C$30,3,FALSE)</f>
        <v>1</v>
      </c>
    </row>
    <row r="17" spans="1:12">
      <c r="A17" s="48">
        <v>76</v>
      </c>
      <c r="B17" s="85">
        <v>3277</v>
      </c>
      <c r="C17" s="50">
        <v>25802105.279999986</v>
      </c>
      <c r="D17" s="51">
        <v>7873.6970643881559</v>
      </c>
      <c r="E17" s="51">
        <v>656.14142203234633</v>
      </c>
      <c r="F17" s="52" t="s">
        <v>152</v>
      </c>
      <c r="G17" s="53" t="s">
        <v>153</v>
      </c>
      <c r="H17" s="48" t="s">
        <v>0</v>
      </c>
      <c r="I17" s="48" t="str">
        <f t="shared" si="0"/>
        <v>VEJEZ-M</v>
      </c>
      <c r="J17" s="54">
        <f>+VLOOKUP(I17,[1]codpension!$A$4:$C$30,2,FALSE)</f>
        <v>2</v>
      </c>
      <c r="K17" s="54">
        <f>+VLOOKUP(I17,[1]codpension!$A$4:$D$30,4,FALSE)</f>
        <v>1</v>
      </c>
      <c r="L17" s="54">
        <f>+VLOOKUP(I17,[1]codpension!$A$4:$C$30,3,FALSE)</f>
        <v>1</v>
      </c>
    </row>
    <row r="18" spans="1:12">
      <c r="A18" s="48">
        <v>77</v>
      </c>
      <c r="B18" s="85">
        <v>3362</v>
      </c>
      <c r="C18" s="50">
        <v>26230662.479999997</v>
      </c>
      <c r="D18" s="51">
        <v>7802.1006781677561</v>
      </c>
      <c r="E18" s="51">
        <v>650.17505651397971</v>
      </c>
      <c r="F18" s="52" t="s">
        <v>152</v>
      </c>
      <c r="G18" s="53" t="s">
        <v>153</v>
      </c>
      <c r="H18" s="48" t="s">
        <v>0</v>
      </c>
      <c r="I18" s="48" t="str">
        <f t="shared" si="0"/>
        <v>VEJEZ-M</v>
      </c>
      <c r="J18" s="54">
        <f>+VLOOKUP(I18,[1]codpension!$A$4:$C$30,2,FALSE)</f>
        <v>2</v>
      </c>
      <c r="K18" s="54">
        <f>+VLOOKUP(I18,[1]codpension!$A$4:$D$30,4,FALSE)</f>
        <v>1</v>
      </c>
      <c r="L18" s="54">
        <f>+VLOOKUP(I18,[1]codpension!$A$4:$C$30,3,FALSE)</f>
        <v>1</v>
      </c>
    </row>
    <row r="19" spans="1:12">
      <c r="A19" s="48">
        <v>78</v>
      </c>
      <c r="B19" s="85">
        <v>3208</v>
      </c>
      <c r="C19" s="50">
        <v>23960695.440000009</v>
      </c>
      <c r="D19" s="51">
        <v>7469.0447132169602</v>
      </c>
      <c r="E19" s="51">
        <v>622.42039276807998</v>
      </c>
      <c r="F19" s="52" t="s">
        <v>152</v>
      </c>
      <c r="G19" s="53" t="s">
        <v>153</v>
      </c>
      <c r="H19" s="48" t="s">
        <v>0</v>
      </c>
      <c r="I19" s="48" t="str">
        <f t="shared" si="0"/>
        <v>VEJEZ-M</v>
      </c>
      <c r="J19" s="54">
        <f>+VLOOKUP(I19,[1]codpension!$A$4:$C$30,2,FALSE)</f>
        <v>2</v>
      </c>
      <c r="K19" s="54">
        <f>+VLOOKUP(I19,[1]codpension!$A$4:$D$30,4,FALSE)</f>
        <v>1</v>
      </c>
      <c r="L19" s="54">
        <f>+VLOOKUP(I19,[1]codpension!$A$4:$C$30,3,FALSE)</f>
        <v>1</v>
      </c>
    </row>
    <row r="20" spans="1:12">
      <c r="A20" s="48">
        <v>79</v>
      </c>
      <c r="B20" s="85">
        <v>3123</v>
      </c>
      <c r="C20" s="50">
        <v>22269203.280000009</v>
      </c>
      <c r="D20" s="51">
        <v>7130.7087031700312</v>
      </c>
      <c r="E20" s="51">
        <v>594.22572526416923</v>
      </c>
      <c r="F20" s="52" t="s">
        <v>152</v>
      </c>
      <c r="G20" s="53" t="s">
        <v>153</v>
      </c>
      <c r="H20" s="48" t="s">
        <v>0</v>
      </c>
      <c r="I20" s="48" t="str">
        <f t="shared" si="0"/>
        <v>VEJEZ-M</v>
      </c>
      <c r="J20" s="54">
        <f>+VLOOKUP(I20,[1]codpension!$A$4:$C$30,2,FALSE)</f>
        <v>2</v>
      </c>
      <c r="K20" s="54">
        <f>+VLOOKUP(I20,[1]codpension!$A$4:$D$30,4,FALSE)</f>
        <v>1</v>
      </c>
      <c r="L20" s="54">
        <f>+VLOOKUP(I20,[1]codpension!$A$4:$C$30,3,FALSE)</f>
        <v>1</v>
      </c>
    </row>
    <row r="21" spans="1:12">
      <c r="A21" s="48">
        <v>80</v>
      </c>
      <c r="B21" s="85">
        <v>2446</v>
      </c>
      <c r="C21" s="50">
        <v>17153515.439999986</v>
      </c>
      <c r="D21" s="51">
        <v>7012.8844807849491</v>
      </c>
      <c r="E21" s="51">
        <v>584.40704006541239</v>
      </c>
      <c r="F21" s="52" t="s">
        <v>152</v>
      </c>
      <c r="G21" s="53" t="s">
        <v>153</v>
      </c>
      <c r="H21" s="48" t="s">
        <v>0</v>
      </c>
      <c r="I21" s="48" t="str">
        <f t="shared" si="0"/>
        <v>VEJEZ-M</v>
      </c>
      <c r="J21" s="54">
        <f>+VLOOKUP(I21,[1]codpension!$A$4:$C$30,2,FALSE)</f>
        <v>2</v>
      </c>
      <c r="K21" s="54">
        <f>+VLOOKUP(I21,[1]codpension!$A$4:$D$30,4,FALSE)</f>
        <v>1</v>
      </c>
      <c r="L21" s="54">
        <f>+VLOOKUP(I21,[1]codpension!$A$4:$C$30,3,FALSE)</f>
        <v>1</v>
      </c>
    </row>
    <row r="22" spans="1:12">
      <c r="A22" s="48">
        <v>81</v>
      </c>
      <c r="B22" s="85">
        <v>2115</v>
      </c>
      <c r="C22" s="50">
        <v>14486327.759999987</v>
      </c>
      <c r="D22" s="51">
        <v>6849.3275460992845</v>
      </c>
      <c r="E22" s="51">
        <v>570.77729550827371</v>
      </c>
      <c r="F22" s="52" t="s">
        <v>152</v>
      </c>
      <c r="G22" s="53" t="s">
        <v>153</v>
      </c>
      <c r="H22" s="48" t="s">
        <v>0</v>
      </c>
      <c r="I22" s="48" t="str">
        <f t="shared" si="0"/>
        <v>VEJEZ-M</v>
      </c>
      <c r="J22" s="54">
        <f>+VLOOKUP(I22,[1]codpension!$A$4:$C$30,2,FALSE)</f>
        <v>2</v>
      </c>
      <c r="K22" s="54">
        <f>+VLOOKUP(I22,[1]codpension!$A$4:$D$30,4,FALSE)</f>
        <v>1</v>
      </c>
      <c r="L22" s="54">
        <f>+VLOOKUP(I22,[1]codpension!$A$4:$C$30,3,FALSE)</f>
        <v>1</v>
      </c>
    </row>
    <row r="23" spans="1:12">
      <c r="A23" s="48">
        <v>82</v>
      </c>
      <c r="B23" s="85">
        <v>1948</v>
      </c>
      <c r="C23" s="50">
        <v>13420058.879999999</v>
      </c>
      <c r="D23" s="51">
        <v>6889.1472689938391</v>
      </c>
      <c r="E23" s="51">
        <v>574.09560574948659</v>
      </c>
      <c r="F23" s="52" t="s">
        <v>152</v>
      </c>
      <c r="G23" s="53" t="s">
        <v>153</v>
      </c>
      <c r="H23" s="48" t="s">
        <v>0</v>
      </c>
      <c r="I23" s="48" t="str">
        <f t="shared" si="0"/>
        <v>VEJEZ-M</v>
      </c>
      <c r="J23" s="54">
        <f>+VLOOKUP(I23,[1]codpension!$A$4:$C$30,2,FALSE)</f>
        <v>2</v>
      </c>
      <c r="K23" s="54">
        <f>+VLOOKUP(I23,[1]codpension!$A$4:$D$30,4,FALSE)</f>
        <v>1</v>
      </c>
      <c r="L23" s="54">
        <f>+VLOOKUP(I23,[1]codpension!$A$4:$C$30,3,FALSE)</f>
        <v>1</v>
      </c>
    </row>
    <row r="24" spans="1:12">
      <c r="A24" s="48">
        <v>83</v>
      </c>
      <c r="B24" s="85">
        <v>1612</v>
      </c>
      <c r="C24" s="50">
        <v>11373400.799999988</v>
      </c>
      <c r="D24" s="51">
        <v>7055.4595533498687</v>
      </c>
      <c r="E24" s="51">
        <v>587.95496277915572</v>
      </c>
      <c r="F24" s="52" t="s">
        <v>152</v>
      </c>
      <c r="G24" s="53" t="s">
        <v>153</v>
      </c>
      <c r="H24" s="48" t="s">
        <v>0</v>
      </c>
      <c r="I24" s="48" t="str">
        <f t="shared" si="0"/>
        <v>VEJEZ-M</v>
      </c>
      <c r="J24" s="54">
        <f>+VLOOKUP(I24,[1]codpension!$A$4:$C$30,2,FALSE)</f>
        <v>2</v>
      </c>
      <c r="K24" s="54">
        <f>+VLOOKUP(I24,[1]codpension!$A$4:$D$30,4,FALSE)</f>
        <v>1</v>
      </c>
      <c r="L24" s="54">
        <f>+VLOOKUP(I24,[1]codpension!$A$4:$C$30,3,FALSE)</f>
        <v>1</v>
      </c>
    </row>
    <row r="25" spans="1:12">
      <c r="A25" s="48">
        <v>84</v>
      </c>
      <c r="B25" s="85">
        <v>1731</v>
      </c>
      <c r="C25" s="50">
        <v>11378869.919999992</v>
      </c>
      <c r="D25" s="51">
        <v>6573.5816984402036</v>
      </c>
      <c r="E25" s="51">
        <v>547.798474870017</v>
      </c>
      <c r="F25" s="52" t="s">
        <v>152</v>
      </c>
      <c r="G25" s="53" t="s">
        <v>153</v>
      </c>
      <c r="H25" s="48" t="s">
        <v>0</v>
      </c>
      <c r="I25" s="48" t="str">
        <f t="shared" si="0"/>
        <v>VEJEZ-M</v>
      </c>
      <c r="J25" s="54">
        <f>+VLOOKUP(I25,[1]codpension!$A$4:$C$30,2,FALSE)</f>
        <v>2</v>
      </c>
      <c r="K25" s="54">
        <f>+VLOOKUP(I25,[1]codpension!$A$4:$D$30,4,FALSE)</f>
        <v>1</v>
      </c>
      <c r="L25" s="54">
        <f>+VLOOKUP(I25,[1]codpension!$A$4:$C$30,3,FALSE)</f>
        <v>1</v>
      </c>
    </row>
    <row r="26" spans="1:12">
      <c r="A26" s="48">
        <v>85</v>
      </c>
      <c r="B26" s="85">
        <v>867</v>
      </c>
      <c r="C26" s="50">
        <v>5099976.2399999984</v>
      </c>
      <c r="D26" s="51">
        <v>5882.3255363321778</v>
      </c>
      <c r="E26" s="51">
        <v>490.19379469434813</v>
      </c>
      <c r="F26" s="52" t="s">
        <v>152</v>
      </c>
      <c r="G26" s="53" t="s">
        <v>153</v>
      </c>
      <c r="H26" s="48" t="s">
        <v>0</v>
      </c>
      <c r="I26" s="48" t="str">
        <f t="shared" si="0"/>
        <v>VEJEZ-M</v>
      </c>
      <c r="J26" s="54">
        <f>+VLOOKUP(I26,[1]codpension!$A$4:$C$30,2,FALSE)</f>
        <v>2</v>
      </c>
      <c r="K26" s="54">
        <f>+VLOOKUP(I26,[1]codpension!$A$4:$D$30,4,FALSE)</f>
        <v>1</v>
      </c>
      <c r="L26" s="54">
        <f>+VLOOKUP(I26,[1]codpension!$A$4:$C$30,3,FALSE)</f>
        <v>1</v>
      </c>
    </row>
    <row r="27" spans="1:12">
      <c r="A27" s="48">
        <v>86</v>
      </c>
      <c r="B27" s="85">
        <v>666</v>
      </c>
      <c r="C27" s="50">
        <v>3818456.6399999983</v>
      </c>
      <c r="D27" s="51">
        <v>5733.4183783783756</v>
      </c>
      <c r="E27" s="51">
        <v>477.78486486486463</v>
      </c>
      <c r="F27" s="52" t="s">
        <v>152</v>
      </c>
      <c r="G27" s="53" t="s">
        <v>153</v>
      </c>
      <c r="H27" s="48" t="s">
        <v>0</v>
      </c>
      <c r="I27" s="48" t="str">
        <f t="shared" si="0"/>
        <v>VEJEZ-M</v>
      </c>
      <c r="J27" s="54">
        <f>+VLOOKUP(I27,[1]codpension!$A$4:$C$30,2,FALSE)</f>
        <v>2</v>
      </c>
      <c r="K27" s="54">
        <f>+VLOOKUP(I27,[1]codpension!$A$4:$D$30,4,FALSE)</f>
        <v>1</v>
      </c>
      <c r="L27" s="54">
        <f>+VLOOKUP(I27,[1]codpension!$A$4:$C$30,3,FALSE)</f>
        <v>1</v>
      </c>
    </row>
    <row r="28" spans="1:12">
      <c r="A28" s="48">
        <v>87</v>
      </c>
      <c r="B28" s="85">
        <v>548</v>
      </c>
      <c r="C28" s="50">
        <v>2999432.4</v>
      </c>
      <c r="D28" s="51">
        <v>5473.4167883211676</v>
      </c>
      <c r="E28" s="51">
        <v>456.11806569343065</v>
      </c>
      <c r="F28" s="52" t="s">
        <v>152</v>
      </c>
      <c r="G28" s="53" t="s">
        <v>153</v>
      </c>
      <c r="H28" s="48" t="s">
        <v>0</v>
      </c>
      <c r="I28" s="48" t="str">
        <f t="shared" si="0"/>
        <v>VEJEZ-M</v>
      </c>
      <c r="J28" s="54">
        <f>+VLOOKUP(I28,[1]codpension!$A$4:$C$30,2,FALSE)</f>
        <v>2</v>
      </c>
      <c r="K28" s="54">
        <f>+VLOOKUP(I28,[1]codpension!$A$4:$D$30,4,FALSE)</f>
        <v>1</v>
      </c>
      <c r="L28" s="54">
        <f>+VLOOKUP(I28,[1]codpension!$A$4:$C$30,3,FALSE)</f>
        <v>1</v>
      </c>
    </row>
    <row r="29" spans="1:12">
      <c r="A29" s="48">
        <v>88</v>
      </c>
      <c r="B29" s="85">
        <v>449</v>
      </c>
      <c r="C29" s="50">
        <v>2486190.2400000007</v>
      </c>
      <c r="D29" s="51">
        <v>5537.1720267260598</v>
      </c>
      <c r="E29" s="51">
        <v>461.43100222717163</v>
      </c>
      <c r="F29" s="52" t="s">
        <v>152</v>
      </c>
      <c r="G29" s="53" t="s">
        <v>153</v>
      </c>
      <c r="H29" s="48" t="s">
        <v>0</v>
      </c>
      <c r="I29" s="48" t="str">
        <f t="shared" si="0"/>
        <v>VEJEZ-M</v>
      </c>
      <c r="J29" s="54">
        <f>+VLOOKUP(I29,[1]codpension!$A$4:$C$30,2,FALSE)</f>
        <v>2</v>
      </c>
      <c r="K29" s="54">
        <f>+VLOOKUP(I29,[1]codpension!$A$4:$D$30,4,FALSE)</f>
        <v>1</v>
      </c>
      <c r="L29" s="54">
        <f>+VLOOKUP(I29,[1]codpension!$A$4:$C$30,3,FALSE)</f>
        <v>1</v>
      </c>
    </row>
    <row r="30" spans="1:12">
      <c r="A30" s="48">
        <v>89</v>
      </c>
      <c r="B30" s="85">
        <v>378</v>
      </c>
      <c r="C30" s="50">
        <v>2076449.7599999988</v>
      </c>
      <c r="D30" s="51">
        <v>5493.2533333333304</v>
      </c>
      <c r="E30" s="51">
        <v>457.77111111111088</v>
      </c>
      <c r="F30" s="52" t="s">
        <v>152</v>
      </c>
      <c r="G30" s="53" t="s">
        <v>153</v>
      </c>
      <c r="H30" s="48" t="s">
        <v>0</v>
      </c>
      <c r="I30" s="48" t="str">
        <f t="shared" si="0"/>
        <v>VEJEZ-M</v>
      </c>
      <c r="J30" s="54">
        <f>+VLOOKUP(I30,[1]codpension!$A$4:$C$30,2,FALSE)</f>
        <v>2</v>
      </c>
      <c r="K30" s="54">
        <f>+VLOOKUP(I30,[1]codpension!$A$4:$D$30,4,FALSE)</f>
        <v>1</v>
      </c>
      <c r="L30" s="54">
        <f>+VLOOKUP(I30,[1]codpension!$A$4:$C$30,3,FALSE)</f>
        <v>1</v>
      </c>
    </row>
    <row r="31" spans="1:12">
      <c r="A31" s="48">
        <v>90</v>
      </c>
      <c r="B31" s="85">
        <v>299</v>
      </c>
      <c r="C31" s="50">
        <v>1701119.5200000003</v>
      </c>
      <c r="D31" s="51">
        <v>5689.3629431438139</v>
      </c>
      <c r="E31" s="51">
        <v>474.11357859531785</v>
      </c>
      <c r="F31" s="52" t="s">
        <v>152</v>
      </c>
      <c r="G31" s="53" t="s">
        <v>153</v>
      </c>
      <c r="H31" s="48" t="s">
        <v>0</v>
      </c>
      <c r="I31" s="48" t="str">
        <f t="shared" si="0"/>
        <v>VEJEZ-M</v>
      </c>
      <c r="J31" s="54">
        <f>+VLOOKUP(I31,[1]codpension!$A$4:$C$30,2,FALSE)</f>
        <v>2</v>
      </c>
      <c r="K31" s="54">
        <f>+VLOOKUP(I31,[1]codpension!$A$4:$D$30,4,FALSE)</f>
        <v>1</v>
      </c>
      <c r="L31" s="54">
        <f>+VLOOKUP(I31,[1]codpension!$A$4:$C$30,3,FALSE)</f>
        <v>1</v>
      </c>
    </row>
    <row r="32" spans="1:12">
      <c r="A32" s="48">
        <v>91</v>
      </c>
      <c r="B32" s="85">
        <v>294</v>
      </c>
      <c r="C32" s="50">
        <v>1573477.9199999995</v>
      </c>
      <c r="D32" s="51">
        <v>5351.9657142857122</v>
      </c>
      <c r="E32" s="51">
        <v>445.99714285714271</v>
      </c>
      <c r="F32" s="52" t="s">
        <v>152</v>
      </c>
      <c r="G32" s="53" t="s">
        <v>153</v>
      </c>
      <c r="H32" s="48" t="s">
        <v>0</v>
      </c>
      <c r="I32" s="48" t="str">
        <f t="shared" si="0"/>
        <v>VEJEZ-M</v>
      </c>
      <c r="J32" s="54">
        <f>+VLOOKUP(I32,[1]codpension!$A$4:$C$30,2,FALSE)</f>
        <v>2</v>
      </c>
      <c r="K32" s="54">
        <f>+VLOOKUP(I32,[1]codpension!$A$4:$D$30,4,FALSE)</f>
        <v>1</v>
      </c>
      <c r="L32" s="54">
        <f>+VLOOKUP(I32,[1]codpension!$A$4:$C$30,3,FALSE)</f>
        <v>1</v>
      </c>
    </row>
    <row r="33" spans="1:12">
      <c r="A33" s="48">
        <v>92</v>
      </c>
      <c r="B33" s="85">
        <v>232</v>
      </c>
      <c r="C33" s="50">
        <v>1180422</v>
      </c>
      <c r="D33" s="51">
        <v>5088.0258620689656</v>
      </c>
      <c r="E33" s="51">
        <v>424.00215517241378</v>
      </c>
      <c r="F33" s="52" t="s">
        <v>152</v>
      </c>
      <c r="G33" s="53" t="s">
        <v>153</v>
      </c>
      <c r="H33" s="48" t="s">
        <v>0</v>
      </c>
      <c r="I33" s="48" t="str">
        <f t="shared" si="0"/>
        <v>VEJEZ-M</v>
      </c>
      <c r="J33" s="54">
        <f>+VLOOKUP(I33,[1]codpension!$A$4:$C$30,2,FALSE)</f>
        <v>2</v>
      </c>
      <c r="K33" s="54">
        <f>+VLOOKUP(I33,[1]codpension!$A$4:$D$30,4,FALSE)</f>
        <v>1</v>
      </c>
      <c r="L33" s="54">
        <f>+VLOOKUP(I33,[1]codpension!$A$4:$C$30,3,FALSE)</f>
        <v>1</v>
      </c>
    </row>
    <row r="34" spans="1:12">
      <c r="A34" s="48">
        <v>93</v>
      </c>
      <c r="B34" s="85">
        <v>186</v>
      </c>
      <c r="C34" s="50">
        <v>968410.55999999982</v>
      </c>
      <c r="D34" s="51">
        <v>5206.5083870967728</v>
      </c>
      <c r="E34" s="51">
        <v>433.87569892473107</v>
      </c>
      <c r="F34" s="52" t="s">
        <v>152</v>
      </c>
      <c r="G34" s="53" t="s">
        <v>153</v>
      </c>
      <c r="H34" s="48" t="s">
        <v>0</v>
      </c>
      <c r="I34" s="48" t="str">
        <f t="shared" si="0"/>
        <v>VEJEZ-M</v>
      </c>
      <c r="J34" s="54">
        <f>+VLOOKUP(I34,[1]codpension!$A$4:$C$30,2,FALSE)</f>
        <v>2</v>
      </c>
      <c r="K34" s="54">
        <f>+VLOOKUP(I34,[1]codpension!$A$4:$D$30,4,FALSE)</f>
        <v>1</v>
      </c>
      <c r="L34" s="54">
        <f>+VLOOKUP(I34,[1]codpension!$A$4:$C$30,3,FALSE)</f>
        <v>1</v>
      </c>
    </row>
    <row r="35" spans="1:12">
      <c r="A35" s="48">
        <v>94</v>
      </c>
      <c r="B35" s="85">
        <v>120</v>
      </c>
      <c r="C35" s="50">
        <v>572866.55999999994</v>
      </c>
      <c r="D35" s="51">
        <v>4773.8879999999999</v>
      </c>
      <c r="E35" s="51">
        <v>397.82400000000001</v>
      </c>
      <c r="F35" s="52" t="s">
        <v>152</v>
      </c>
      <c r="G35" s="53" t="s">
        <v>153</v>
      </c>
      <c r="H35" s="48" t="s">
        <v>0</v>
      </c>
      <c r="I35" s="48" t="str">
        <f t="shared" si="0"/>
        <v>VEJEZ-M</v>
      </c>
      <c r="J35" s="54">
        <f>+VLOOKUP(I35,[1]codpension!$A$4:$C$30,2,FALSE)</f>
        <v>2</v>
      </c>
      <c r="K35" s="54">
        <f>+VLOOKUP(I35,[1]codpension!$A$4:$D$30,4,FALSE)</f>
        <v>1</v>
      </c>
      <c r="L35" s="54">
        <f>+VLOOKUP(I35,[1]codpension!$A$4:$C$30,3,FALSE)</f>
        <v>1</v>
      </c>
    </row>
    <row r="36" spans="1:12">
      <c r="A36" s="48">
        <v>95</v>
      </c>
      <c r="B36" s="85">
        <v>127</v>
      </c>
      <c r="C36" s="50">
        <v>576709.20000000007</v>
      </c>
      <c r="D36" s="51">
        <v>4541.0173228346466</v>
      </c>
      <c r="E36" s="51">
        <v>378.41811023622057</v>
      </c>
      <c r="F36" s="52" t="s">
        <v>152</v>
      </c>
      <c r="G36" s="53" t="s">
        <v>153</v>
      </c>
      <c r="H36" s="48" t="s">
        <v>0</v>
      </c>
      <c r="I36" s="48" t="str">
        <f t="shared" si="0"/>
        <v>VEJEZ-M</v>
      </c>
      <c r="J36" s="54">
        <f>+VLOOKUP(I36,[1]codpension!$A$4:$C$30,2,FALSE)</f>
        <v>2</v>
      </c>
      <c r="K36" s="54">
        <f>+VLOOKUP(I36,[1]codpension!$A$4:$D$30,4,FALSE)</f>
        <v>1</v>
      </c>
      <c r="L36" s="54">
        <f>+VLOOKUP(I36,[1]codpension!$A$4:$C$30,3,FALSE)</f>
        <v>1</v>
      </c>
    </row>
    <row r="37" spans="1:12">
      <c r="A37" s="48">
        <v>96</v>
      </c>
      <c r="B37" s="85">
        <v>96</v>
      </c>
      <c r="C37" s="50">
        <v>470869.92000000004</v>
      </c>
      <c r="D37" s="51">
        <v>4904.8950000000004</v>
      </c>
      <c r="E37" s="51">
        <v>408.74125000000004</v>
      </c>
      <c r="F37" s="52" t="s">
        <v>152</v>
      </c>
      <c r="G37" s="53" t="s">
        <v>153</v>
      </c>
      <c r="H37" s="48" t="s">
        <v>0</v>
      </c>
      <c r="I37" s="48" t="str">
        <f t="shared" si="0"/>
        <v>VEJEZ-M</v>
      </c>
      <c r="J37" s="54">
        <f>+VLOOKUP(I37,[1]codpension!$A$4:$C$30,2,FALSE)</f>
        <v>2</v>
      </c>
      <c r="K37" s="54">
        <f>+VLOOKUP(I37,[1]codpension!$A$4:$D$30,4,FALSE)</f>
        <v>1</v>
      </c>
      <c r="L37" s="54">
        <f>+VLOOKUP(I37,[1]codpension!$A$4:$C$30,3,FALSE)</f>
        <v>1</v>
      </c>
    </row>
    <row r="38" spans="1:12">
      <c r="A38" s="48">
        <v>97</v>
      </c>
      <c r="B38" s="85">
        <v>67</v>
      </c>
      <c r="C38" s="50">
        <v>372010.8</v>
      </c>
      <c r="D38" s="51">
        <v>5552.4</v>
      </c>
      <c r="E38" s="51">
        <v>462.7</v>
      </c>
      <c r="F38" s="52" t="s">
        <v>152</v>
      </c>
      <c r="G38" s="53" t="s">
        <v>153</v>
      </c>
      <c r="H38" s="48" t="s">
        <v>0</v>
      </c>
      <c r="I38" s="48" t="str">
        <f t="shared" si="0"/>
        <v>VEJEZ-M</v>
      </c>
      <c r="J38" s="54">
        <f>+VLOOKUP(I38,[1]codpension!$A$4:$C$30,2,FALSE)</f>
        <v>2</v>
      </c>
      <c r="K38" s="54">
        <f>+VLOOKUP(I38,[1]codpension!$A$4:$D$30,4,FALSE)</f>
        <v>1</v>
      </c>
      <c r="L38" s="54">
        <f>+VLOOKUP(I38,[1]codpension!$A$4:$C$30,3,FALSE)</f>
        <v>1</v>
      </c>
    </row>
    <row r="39" spans="1:12">
      <c r="A39" s="48">
        <v>98</v>
      </c>
      <c r="B39" s="85">
        <v>46</v>
      </c>
      <c r="C39" s="50">
        <v>243962.88000000006</v>
      </c>
      <c r="D39" s="51">
        <v>5303.5408695652186</v>
      </c>
      <c r="E39" s="51">
        <v>441.96173913043486</v>
      </c>
      <c r="F39" s="52" t="s">
        <v>152</v>
      </c>
      <c r="G39" s="53" t="s">
        <v>153</v>
      </c>
      <c r="H39" s="48" t="s">
        <v>0</v>
      </c>
      <c r="I39" s="48" t="str">
        <f t="shared" si="0"/>
        <v>VEJEZ-M</v>
      </c>
      <c r="J39" s="54">
        <f>+VLOOKUP(I39,[1]codpension!$A$4:$C$30,2,FALSE)</f>
        <v>2</v>
      </c>
      <c r="K39" s="54">
        <f>+VLOOKUP(I39,[1]codpension!$A$4:$D$30,4,FALSE)</f>
        <v>1</v>
      </c>
      <c r="L39" s="54">
        <f>+VLOOKUP(I39,[1]codpension!$A$4:$C$30,3,FALSE)</f>
        <v>1</v>
      </c>
    </row>
    <row r="40" spans="1:12">
      <c r="A40" s="48">
        <v>99</v>
      </c>
      <c r="B40" s="85">
        <v>34</v>
      </c>
      <c r="C40" s="50">
        <v>169550.16</v>
      </c>
      <c r="D40" s="51">
        <v>4986.7694117647061</v>
      </c>
      <c r="E40" s="51">
        <v>415.56411764705882</v>
      </c>
      <c r="F40" s="52" t="s">
        <v>152</v>
      </c>
      <c r="G40" s="53" t="s">
        <v>153</v>
      </c>
      <c r="H40" s="48" t="s">
        <v>0</v>
      </c>
      <c r="I40" s="48" t="str">
        <f t="shared" si="0"/>
        <v>VEJEZ-M</v>
      </c>
      <c r="J40" s="54">
        <f>+VLOOKUP(I40,[1]codpension!$A$4:$C$30,2,FALSE)</f>
        <v>2</v>
      </c>
      <c r="K40" s="54">
        <f>+VLOOKUP(I40,[1]codpension!$A$4:$D$30,4,FALSE)</f>
        <v>1</v>
      </c>
      <c r="L40" s="54">
        <f>+VLOOKUP(I40,[1]codpension!$A$4:$C$30,3,FALSE)</f>
        <v>1</v>
      </c>
    </row>
    <row r="41" spans="1:12">
      <c r="A41" s="48">
        <v>100</v>
      </c>
      <c r="B41" s="85">
        <v>32</v>
      </c>
      <c r="C41" s="50">
        <v>123414.71999999999</v>
      </c>
      <c r="D41" s="51">
        <v>3856.7099999999996</v>
      </c>
      <c r="E41" s="51">
        <v>321.39249999999998</v>
      </c>
      <c r="F41" s="52" t="s">
        <v>152</v>
      </c>
      <c r="G41" s="53" t="s">
        <v>153</v>
      </c>
      <c r="H41" s="48" t="s">
        <v>0</v>
      </c>
      <c r="I41" s="48" t="str">
        <f t="shared" si="0"/>
        <v>VEJEZ-M</v>
      </c>
      <c r="J41" s="54">
        <f>+VLOOKUP(I41,[1]codpension!$A$4:$C$30,2,FALSE)</f>
        <v>2</v>
      </c>
      <c r="K41" s="54">
        <f>+VLOOKUP(I41,[1]codpension!$A$4:$D$30,4,FALSE)</f>
        <v>1</v>
      </c>
      <c r="L41" s="54">
        <f>+VLOOKUP(I41,[1]codpension!$A$4:$C$30,3,FALSE)</f>
        <v>1</v>
      </c>
    </row>
    <row r="42" spans="1:12">
      <c r="A42" s="48">
        <v>101</v>
      </c>
      <c r="B42" s="85">
        <v>15</v>
      </c>
      <c r="C42" s="50">
        <v>85244.88</v>
      </c>
      <c r="D42" s="51">
        <v>5682.9920000000002</v>
      </c>
      <c r="E42" s="51">
        <v>473.58266666666668</v>
      </c>
      <c r="F42" s="52" t="s">
        <v>152</v>
      </c>
      <c r="G42" s="53" t="s">
        <v>153</v>
      </c>
      <c r="H42" s="48" t="s">
        <v>0</v>
      </c>
      <c r="I42" s="48" t="str">
        <f t="shared" si="0"/>
        <v>VEJEZ-M</v>
      </c>
      <c r="J42" s="54">
        <f>+VLOOKUP(I42,[1]codpension!$A$4:$C$30,2,FALSE)</f>
        <v>2</v>
      </c>
      <c r="K42" s="54">
        <f>+VLOOKUP(I42,[1]codpension!$A$4:$D$30,4,FALSE)</f>
        <v>1</v>
      </c>
      <c r="L42" s="54">
        <f>+VLOOKUP(I42,[1]codpension!$A$4:$C$30,3,FALSE)</f>
        <v>1</v>
      </c>
    </row>
    <row r="43" spans="1:12">
      <c r="A43" s="48">
        <v>102</v>
      </c>
      <c r="B43" s="85">
        <v>9</v>
      </c>
      <c r="C43" s="50">
        <v>37514.400000000001</v>
      </c>
      <c r="D43" s="51">
        <v>4168.2666666666664</v>
      </c>
      <c r="E43" s="51">
        <v>347.35555555555555</v>
      </c>
      <c r="F43" s="52" t="s">
        <v>152</v>
      </c>
      <c r="G43" s="53" t="s">
        <v>153</v>
      </c>
      <c r="H43" s="48" t="s">
        <v>0</v>
      </c>
      <c r="I43" s="48" t="str">
        <f t="shared" si="0"/>
        <v>VEJEZ-M</v>
      </c>
      <c r="J43" s="54">
        <f>+VLOOKUP(I43,[1]codpension!$A$4:$C$30,2,FALSE)</f>
        <v>2</v>
      </c>
      <c r="K43" s="54">
        <f>+VLOOKUP(I43,[1]codpension!$A$4:$D$30,4,FALSE)</f>
        <v>1</v>
      </c>
      <c r="L43" s="54">
        <f>+VLOOKUP(I43,[1]codpension!$A$4:$C$30,3,FALSE)</f>
        <v>1</v>
      </c>
    </row>
    <row r="44" spans="1:12">
      <c r="A44" s="48">
        <v>103</v>
      </c>
      <c r="B44" s="85">
        <v>10</v>
      </c>
      <c r="C44" s="50">
        <v>37672.559999999998</v>
      </c>
      <c r="D44" s="51">
        <v>3767.2559999999999</v>
      </c>
      <c r="E44" s="51">
        <v>313.93799999999999</v>
      </c>
      <c r="F44" s="52" t="s">
        <v>152</v>
      </c>
      <c r="G44" s="53" t="s">
        <v>153</v>
      </c>
      <c r="H44" s="48" t="s">
        <v>0</v>
      </c>
      <c r="I44" s="48" t="str">
        <f t="shared" si="0"/>
        <v>VEJEZ-M</v>
      </c>
      <c r="J44" s="54">
        <f>+VLOOKUP(I44,[1]codpension!$A$4:$C$30,2,FALSE)</f>
        <v>2</v>
      </c>
      <c r="K44" s="54">
        <f>+VLOOKUP(I44,[1]codpension!$A$4:$D$30,4,FALSE)</f>
        <v>1</v>
      </c>
      <c r="L44" s="54">
        <f>+VLOOKUP(I44,[1]codpension!$A$4:$C$30,3,FALSE)</f>
        <v>1</v>
      </c>
    </row>
    <row r="45" spans="1:12">
      <c r="A45" s="48">
        <v>104</v>
      </c>
      <c r="B45" s="85">
        <v>7</v>
      </c>
      <c r="C45" s="50">
        <v>17163.36</v>
      </c>
      <c r="D45" s="51">
        <v>2451.9085714285716</v>
      </c>
      <c r="E45" s="51">
        <v>204.3257142857143</v>
      </c>
      <c r="F45" s="52" t="s">
        <v>152</v>
      </c>
      <c r="G45" s="53" t="s">
        <v>153</v>
      </c>
      <c r="H45" s="48" t="s">
        <v>0</v>
      </c>
      <c r="I45" s="48" t="str">
        <f t="shared" si="0"/>
        <v>VEJEZ-M</v>
      </c>
      <c r="J45" s="54">
        <f>+VLOOKUP(I45,[1]codpension!$A$4:$C$30,2,FALSE)</f>
        <v>2</v>
      </c>
      <c r="K45" s="54">
        <f>+VLOOKUP(I45,[1]codpension!$A$4:$D$30,4,FALSE)</f>
        <v>1</v>
      </c>
      <c r="L45" s="54">
        <f>+VLOOKUP(I45,[1]codpension!$A$4:$C$30,3,FALSE)</f>
        <v>1</v>
      </c>
    </row>
    <row r="46" spans="1:12">
      <c r="A46" s="48">
        <v>105</v>
      </c>
      <c r="B46" s="85">
        <v>3</v>
      </c>
      <c r="C46" s="50">
        <v>7386.48</v>
      </c>
      <c r="D46" s="51">
        <v>2462.16</v>
      </c>
      <c r="E46" s="51">
        <v>205.17999999999998</v>
      </c>
      <c r="F46" s="52" t="s">
        <v>152</v>
      </c>
      <c r="G46" s="53" t="s">
        <v>153</v>
      </c>
      <c r="H46" s="48" t="s">
        <v>0</v>
      </c>
      <c r="I46" s="48" t="str">
        <f t="shared" si="0"/>
        <v>VEJEZ-M</v>
      </c>
      <c r="J46" s="54">
        <f>+VLOOKUP(I46,[1]codpension!$A$4:$C$30,2,FALSE)</f>
        <v>2</v>
      </c>
      <c r="K46" s="54">
        <f>+VLOOKUP(I46,[1]codpension!$A$4:$D$30,4,FALSE)</f>
        <v>1</v>
      </c>
      <c r="L46" s="54">
        <f>+VLOOKUP(I46,[1]codpension!$A$4:$C$30,3,FALSE)</f>
        <v>1</v>
      </c>
    </row>
    <row r="47" spans="1:12">
      <c r="A47" s="48">
        <v>106</v>
      </c>
      <c r="B47" s="85">
        <v>2</v>
      </c>
      <c r="C47" s="50">
        <v>5238.96</v>
      </c>
      <c r="D47" s="51">
        <v>2619.48</v>
      </c>
      <c r="E47" s="51">
        <v>218.29</v>
      </c>
      <c r="F47" s="52" t="s">
        <v>152</v>
      </c>
      <c r="G47" s="53" t="s">
        <v>153</v>
      </c>
      <c r="H47" s="48" t="s">
        <v>0</v>
      </c>
      <c r="I47" s="48" t="str">
        <f t="shared" si="0"/>
        <v>VEJEZ-M</v>
      </c>
      <c r="J47" s="54">
        <f>+VLOOKUP(I47,[1]codpension!$A$4:$C$30,2,FALSE)</f>
        <v>2</v>
      </c>
      <c r="K47" s="54">
        <f>+VLOOKUP(I47,[1]codpension!$A$4:$D$30,4,FALSE)</f>
        <v>1</v>
      </c>
      <c r="L47" s="54">
        <f>+VLOOKUP(I47,[1]codpension!$A$4:$C$30,3,FALSE)</f>
        <v>1</v>
      </c>
    </row>
    <row r="48" spans="1:12">
      <c r="A48" s="48">
        <v>107</v>
      </c>
      <c r="B48" s="85">
        <v>1</v>
      </c>
      <c r="C48" s="50">
        <v>2753.7599999999998</v>
      </c>
      <c r="D48" s="51">
        <v>2753.7599999999998</v>
      </c>
      <c r="E48" s="51">
        <v>229.48</v>
      </c>
      <c r="F48" s="52" t="s">
        <v>152</v>
      </c>
      <c r="G48" s="53" t="s">
        <v>153</v>
      </c>
      <c r="H48" s="48" t="s">
        <v>0</v>
      </c>
      <c r="I48" s="48" t="str">
        <f t="shared" si="0"/>
        <v>VEJEZ-M</v>
      </c>
      <c r="J48" s="54">
        <f>+VLOOKUP(I48,[1]codpension!$A$4:$C$30,2,FALSE)</f>
        <v>2</v>
      </c>
      <c r="K48" s="54">
        <f>+VLOOKUP(I48,[1]codpension!$A$4:$D$30,4,FALSE)</f>
        <v>1</v>
      </c>
      <c r="L48" s="54">
        <f>+VLOOKUP(I48,[1]codpension!$A$4:$C$30,3,FALSE)</f>
        <v>1</v>
      </c>
    </row>
    <row r="49" spans="1:12">
      <c r="A49" s="48">
        <v>108</v>
      </c>
      <c r="B49" s="85">
        <v>1</v>
      </c>
      <c r="C49" s="50">
        <v>2580</v>
      </c>
      <c r="D49" s="51">
        <v>2580</v>
      </c>
      <c r="E49" s="51">
        <v>215</v>
      </c>
      <c r="F49" s="52" t="s">
        <v>152</v>
      </c>
      <c r="G49" s="53" t="s">
        <v>153</v>
      </c>
      <c r="H49" s="48" t="s">
        <v>0</v>
      </c>
      <c r="I49" s="48" t="str">
        <f t="shared" si="0"/>
        <v>VEJEZ-M</v>
      </c>
      <c r="J49" s="54">
        <f>+VLOOKUP(I49,[1]codpension!$A$4:$C$30,2,FALSE)</f>
        <v>2</v>
      </c>
      <c r="K49" s="54">
        <f>+VLOOKUP(I49,[1]codpension!$A$4:$D$30,4,FALSE)</f>
        <v>1</v>
      </c>
      <c r="L49" s="54">
        <f>+VLOOKUP(I49,[1]codpension!$A$4:$C$30,3,FALSE)</f>
        <v>1</v>
      </c>
    </row>
    <row r="50" spans="1:12" ht="15" thickBot="1">
      <c r="A50" s="57">
        <v>110</v>
      </c>
      <c r="B50" s="86">
        <v>1</v>
      </c>
      <c r="C50" s="71">
        <v>2580</v>
      </c>
      <c r="D50" s="65">
        <v>2580</v>
      </c>
      <c r="E50" s="65">
        <v>215</v>
      </c>
      <c r="F50" s="66" t="s">
        <v>152</v>
      </c>
      <c r="G50" s="67" t="s">
        <v>153</v>
      </c>
      <c r="H50" s="57" t="s">
        <v>0</v>
      </c>
      <c r="I50" s="57" t="str">
        <f t="shared" si="0"/>
        <v>VEJEZ-M</v>
      </c>
      <c r="J50" s="68">
        <f>+VLOOKUP(I50,[1]codpension!$A$4:$C$30,2,FALSE)</f>
        <v>2</v>
      </c>
      <c r="K50" s="68">
        <f>+VLOOKUP(I50,[1]codpension!$A$4:$D$30,4,FALSE)</f>
        <v>1</v>
      </c>
      <c r="L50" s="68">
        <f>+VLOOKUP(I50,[1]codpension!$A$4:$C$30,3,FALSE)</f>
        <v>1</v>
      </c>
    </row>
    <row r="51" spans="1:12" ht="15" thickTop="1">
      <c r="A51" s="81">
        <v>83</v>
      </c>
      <c r="B51" s="87">
        <v>1</v>
      </c>
      <c r="C51" s="73">
        <v>13050</v>
      </c>
      <c r="D51" s="59">
        <v>13050</v>
      </c>
      <c r="E51" s="59">
        <v>1087.5</v>
      </c>
      <c r="F51" s="60" t="s">
        <v>154</v>
      </c>
      <c r="G51" s="61" t="s">
        <v>153</v>
      </c>
      <c r="H51" s="56" t="s">
        <v>0</v>
      </c>
      <c r="I51" s="56" t="str">
        <f t="shared" si="0"/>
        <v>VEJEZ ANTICIPADA HASTA 1992-M</v>
      </c>
      <c r="J51" s="62">
        <f>+VLOOKUP(I51,[1]codpension!$A$4:$C$30,2,FALSE)</f>
        <v>2</v>
      </c>
      <c r="K51" s="62">
        <f>+VLOOKUP(I51,[1]codpension!$A$4:$D$30,4,FALSE)</f>
        <v>1</v>
      </c>
      <c r="L51" s="62">
        <f>+VLOOKUP(I51,[1]codpension!$A$4:$C$30,3,FALSE)</f>
        <v>1</v>
      </c>
    </row>
    <row r="52" spans="1:12">
      <c r="A52" s="38">
        <v>84</v>
      </c>
      <c r="B52" s="85">
        <v>3</v>
      </c>
      <c r="C52" s="50">
        <v>13076.88</v>
      </c>
      <c r="D52" s="51">
        <v>4358.96</v>
      </c>
      <c r="E52" s="51">
        <v>363.24666666666667</v>
      </c>
      <c r="F52" s="52" t="s">
        <v>154</v>
      </c>
      <c r="G52" s="53" t="s">
        <v>153</v>
      </c>
      <c r="H52" s="48" t="s">
        <v>0</v>
      </c>
      <c r="I52" s="48" t="str">
        <f t="shared" si="0"/>
        <v>VEJEZ ANTICIPADA HASTA 1992-M</v>
      </c>
      <c r="J52" s="54">
        <f>+VLOOKUP(I52,[1]codpension!$A$4:$C$30,2,FALSE)</f>
        <v>2</v>
      </c>
      <c r="K52" s="54">
        <f>+VLOOKUP(I52,[1]codpension!$A$4:$D$30,4,FALSE)</f>
        <v>1</v>
      </c>
      <c r="L52" s="54">
        <f>+VLOOKUP(I52,[1]codpension!$A$4:$C$30,3,FALSE)</f>
        <v>1</v>
      </c>
    </row>
    <row r="53" spans="1:12">
      <c r="A53" s="38">
        <v>85</v>
      </c>
      <c r="B53" s="85">
        <v>540</v>
      </c>
      <c r="C53" s="50">
        <v>2579301.1199999992</v>
      </c>
      <c r="D53" s="51">
        <v>4776.4835555555537</v>
      </c>
      <c r="E53" s="51">
        <v>398.04029629629616</v>
      </c>
      <c r="F53" s="52" t="s">
        <v>154</v>
      </c>
      <c r="G53" s="53" t="s">
        <v>153</v>
      </c>
      <c r="H53" s="48" t="s">
        <v>0</v>
      </c>
      <c r="I53" s="48" t="str">
        <f t="shared" si="0"/>
        <v>VEJEZ ANTICIPADA HASTA 1992-M</v>
      </c>
      <c r="J53" s="54">
        <f>+VLOOKUP(I53,[1]codpension!$A$4:$C$30,2,FALSE)</f>
        <v>2</v>
      </c>
      <c r="K53" s="54">
        <f>+VLOOKUP(I53,[1]codpension!$A$4:$D$30,4,FALSE)</f>
        <v>1</v>
      </c>
      <c r="L53" s="54">
        <f>+VLOOKUP(I53,[1]codpension!$A$4:$C$30,3,FALSE)</f>
        <v>1</v>
      </c>
    </row>
    <row r="54" spans="1:12">
      <c r="A54" s="38">
        <v>86</v>
      </c>
      <c r="B54" s="85">
        <v>588</v>
      </c>
      <c r="C54" s="50">
        <v>3338533.9200000032</v>
      </c>
      <c r="D54" s="51">
        <v>5677.7787755102099</v>
      </c>
      <c r="E54" s="51">
        <v>473.14823129251749</v>
      </c>
      <c r="F54" s="52" t="s">
        <v>154</v>
      </c>
      <c r="G54" s="53" t="s">
        <v>153</v>
      </c>
      <c r="H54" s="48" t="s">
        <v>0</v>
      </c>
      <c r="I54" s="48" t="str">
        <f t="shared" si="0"/>
        <v>VEJEZ ANTICIPADA HASTA 1992-M</v>
      </c>
      <c r="J54" s="54">
        <f>+VLOOKUP(I54,[1]codpension!$A$4:$C$30,2,FALSE)</f>
        <v>2</v>
      </c>
      <c r="K54" s="54">
        <f>+VLOOKUP(I54,[1]codpension!$A$4:$D$30,4,FALSE)</f>
        <v>1</v>
      </c>
      <c r="L54" s="54">
        <f>+VLOOKUP(I54,[1]codpension!$A$4:$C$30,3,FALSE)</f>
        <v>1</v>
      </c>
    </row>
    <row r="55" spans="1:12">
      <c r="A55" s="38">
        <v>87</v>
      </c>
      <c r="B55" s="85">
        <v>546</v>
      </c>
      <c r="C55" s="50">
        <v>3078598.0799999977</v>
      </c>
      <c r="D55" s="51">
        <v>5638.4580219780182</v>
      </c>
      <c r="E55" s="51">
        <v>469.87150183150152</v>
      </c>
      <c r="F55" s="52" t="s">
        <v>154</v>
      </c>
      <c r="G55" s="53" t="s">
        <v>153</v>
      </c>
      <c r="H55" s="48" t="s">
        <v>0</v>
      </c>
      <c r="I55" s="48" t="str">
        <f t="shared" si="0"/>
        <v>VEJEZ ANTICIPADA HASTA 1992-M</v>
      </c>
      <c r="J55" s="54">
        <f>+VLOOKUP(I55,[1]codpension!$A$4:$C$30,2,FALSE)</f>
        <v>2</v>
      </c>
      <c r="K55" s="54">
        <f>+VLOOKUP(I55,[1]codpension!$A$4:$D$30,4,FALSE)</f>
        <v>1</v>
      </c>
      <c r="L55" s="54">
        <f>+VLOOKUP(I55,[1]codpension!$A$4:$C$30,3,FALSE)</f>
        <v>1</v>
      </c>
    </row>
    <row r="56" spans="1:12">
      <c r="A56" s="38">
        <v>88</v>
      </c>
      <c r="B56" s="85">
        <v>455</v>
      </c>
      <c r="C56" s="50">
        <v>2572993.9199999971</v>
      </c>
      <c r="D56" s="51">
        <v>5654.9316923076858</v>
      </c>
      <c r="E56" s="51">
        <v>471.24430769230713</v>
      </c>
      <c r="F56" s="52" t="s">
        <v>154</v>
      </c>
      <c r="G56" s="53" t="s">
        <v>153</v>
      </c>
      <c r="H56" s="48" t="s">
        <v>0</v>
      </c>
      <c r="I56" s="48" t="str">
        <f t="shared" si="0"/>
        <v>VEJEZ ANTICIPADA HASTA 1992-M</v>
      </c>
      <c r="J56" s="54">
        <f>+VLOOKUP(I56,[1]codpension!$A$4:$C$30,2,FALSE)</f>
        <v>2</v>
      </c>
      <c r="K56" s="54">
        <f>+VLOOKUP(I56,[1]codpension!$A$4:$D$30,4,FALSE)</f>
        <v>1</v>
      </c>
      <c r="L56" s="54">
        <f>+VLOOKUP(I56,[1]codpension!$A$4:$C$30,3,FALSE)</f>
        <v>1</v>
      </c>
    </row>
    <row r="57" spans="1:12">
      <c r="A57" s="38">
        <v>89</v>
      </c>
      <c r="B57" s="85">
        <v>378</v>
      </c>
      <c r="C57" s="50">
        <v>2055438.9600000011</v>
      </c>
      <c r="D57" s="51">
        <v>5437.6692063492092</v>
      </c>
      <c r="E57" s="51">
        <v>453.13910052910074</v>
      </c>
      <c r="F57" s="52" t="s">
        <v>154</v>
      </c>
      <c r="G57" s="53" t="s">
        <v>153</v>
      </c>
      <c r="H57" s="48" t="s">
        <v>0</v>
      </c>
      <c r="I57" s="48" t="str">
        <f t="shared" si="0"/>
        <v>VEJEZ ANTICIPADA HASTA 1992-M</v>
      </c>
      <c r="J57" s="54">
        <f>+VLOOKUP(I57,[1]codpension!$A$4:$C$30,2,FALSE)</f>
        <v>2</v>
      </c>
      <c r="K57" s="54">
        <f>+VLOOKUP(I57,[1]codpension!$A$4:$D$30,4,FALSE)</f>
        <v>1</v>
      </c>
      <c r="L57" s="54">
        <f>+VLOOKUP(I57,[1]codpension!$A$4:$C$30,3,FALSE)</f>
        <v>1</v>
      </c>
    </row>
    <row r="58" spans="1:12">
      <c r="A58" s="38">
        <v>90</v>
      </c>
      <c r="B58" s="85">
        <v>294</v>
      </c>
      <c r="C58" s="50">
        <v>1688268.4799999993</v>
      </c>
      <c r="D58" s="51">
        <v>5742.4097959183646</v>
      </c>
      <c r="E58" s="51">
        <v>478.53414965986371</v>
      </c>
      <c r="F58" s="52" t="s">
        <v>154</v>
      </c>
      <c r="G58" s="53" t="s">
        <v>153</v>
      </c>
      <c r="H58" s="48" t="s">
        <v>0</v>
      </c>
      <c r="I58" s="48" t="str">
        <f t="shared" si="0"/>
        <v>VEJEZ ANTICIPADA HASTA 1992-M</v>
      </c>
      <c r="J58" s="54">
        <f>+VLOOKUP(I58,[1]codpension!$A$4:$C$30,2,FALSE)</f>
        <v>2</v>
      </c>
      <c r="K58" s="54">
        <f>+VLOOKUP(I58,[1]codpension!$A$4:$D$30,4,FALSE)</f>
        <v>1</v>
      </c>
      <c r="L58" s="54">
        <f>+VLOOKUP(I58,[1]codpension!$A$4:$C$30,3,FALSE)</f>
        <v>1</v>
      </c>
    </row>
    <row r="59" spans="1:12">
      <c r="A59" s="38">
        <v>91</v>
      </c>
      <c r="B59" s="85">
        <v>228</v>
      </c>
      <c r="C59" s="50">
        <v>1191098.6399999997</v>
      </c>
      <c r="D59" s="51">
        <v>5224.1168421052616</v>
      </c>
      <c r="E59" s="51">
        <v>435.34307017543847</v>
      </c>
      <c r="F59" s="52" t="s">
        <v>154</v>
      </c>
      <c r="G59" s="53" t="s">
        <v>153</v>
      </c>
      <c r="H59" s="48" t="s">
        <v>0</v>
      </c>
      <c r="I59" s="48" t="str">
        <f t="shared" si="0"/>
        <v>VEJEZ ANTICIPADA HASTA 1992-M</v>
      </c>
      <c r="J59" s="54">
        <f>+VLOOKUP(I59,[1]codpension!$A$4:$C$30,2,FALSE)</f>
        <v>2</v>
      </c>
      <c r="K59" s="54">
        <f>+VLOOKUP(I59,[1]codpension!$A$4:$D$30,4,FALSE)</f>
        <v>1</v>
      </c>
      <c r="L59" s="54">
        <f>+VLOOKUP(I59,[1]codpension!$A$4:$C$30,3,FALSE)</f>
        <v>1</v>
      </c>
    </row>
    <row r="60" spans="1:12">
      <c r="A60" s="38">
        <v>92</v>
      </c>
      <c r="B60" s="85">
        <v>202</v>
      </c>
      <c r="C60" s="50">
        <v>1115876.6399999994</v>
      </c>
      <c r="D60" s="51">
        <v>5524.1417821782152</v>
      </c>
      <c r="E60" s="51">
        <v>460.34514851485125</v>
      </c>
      <c r="F60" s="52" t="s">
        <v>154</v>
      </c>
      <c r="G60" s="53" t="s">
        <v>153</v>
      </c>
      <c r="H60" s="48" t="s">
        <v>0</v>
      </c>
      <c r="I60" s="48" t="str">
        <f t="shared" si="0"/>
        <v>VEJEZ ANTICIPADA HASTA 1992-M</v>
      </c>
      <c r="J60" s="54">
        <f>+VLOOKUP(I60,[1]codpension!$A$4:$C$30,2,FALSE)</f>
        <v>2</v>
      </c>
      <c r="K60" s="54">
        <f>+VLOOKUP(I60,[1]codpension!$A$4:$D$30,4,FALSE)</f>
        <v>1</v>
      </c>
      <c r="L60" s="54">
        <f>+VLOOKUP(I60,[1]codpension!$A$4:$C$30,3,FALSE)</f>
        <v>1</v>
      </c>
    </row>
    <row r="61" spans="1:12">
      <c r="A61" s="38">
        <v>93</v>
      </c>
      <c r="B61" s="85">
        <v>164</v>
      </c>
      <c r="C61" s="50">
        <v>863111.99999999953</v>
      </c>
      <c r="D61" s="51">
        <v>5262.8780487804852</v>
      </c>
      <c r="E61" s="51">
        <v>438.57317073170708</v>
      </c>
      <c r="F61" s="52" t="s">
        <v>154</v>
      </c>
      <c r="G61" s="53" t="s">
        <v>153</v>
      </c>
      <c r="H61" s="48" t="s">
        <v>0</v>
      </c>
      <c r="I61" s="48" t="str">
        <f t="shared" si="0"/>
        <v>VEJEZ ANTICIPADA HASTA 1992-M</v>
      </c>
      <c r="J61" s="54">
        <f>+VLOOKUP(I61,[1]codpension!$A$4:$C$30,2,FALSE)</f>
        <v>2</v>
      </c>
      <c r="K61" s="54">
        <f>+VLOOKUP(I61,[1]codpension!$A$4:$D$30,4,FALSE)</f>
        <v>1</v>
      </c>
      <c r="L61" s="54">
        <f>+VLOOKUP(I61,[1]codpension!$A$4:$C$30,3,FALSE)</f>
        <v>1</v>
      </c>
    </row>
    <row r="62" spans="1:12">
      <c r="A62" s="38">
        <v>94</v>
      </c>
      <c r="B62" s="85">
        <v>120</v>
      </c>
      <c r="C62" s="50">
        <v>601827.12000000034</v>
      </c>
      <c r="D62" s="51">
        <v>5015.2260000000033</v>
      </c>
      <c r="E62" s="51">
        <v>417.93550000000027</v>
      </c>
      <c r="F62" s="52" t="s">
        <v>154</v>
      </c>
      <c r="G62" s="53" t="s">
        <v>153</v>
      </c>
      <c r="H62" s="48" t="s">
        <v>0</v>
      </c>
      <c r="I62" s="48" t="str">
        <f t="shared" si="0"/>
        <v>VEJEZ ANTICIPADA HASTA 1992-M</v>
      </c>
      <c r="J62" s="54">
        <f>+VLOOKUP(I62,[1]codpension!$A$4:$C$30,2,FALSE)</f>
        <v>2</v>
      </c>
      <c r="K62" s="54">
        <f>+VLOOKUP(I62,[1]codpension!$A$4:$D$30,4,FALSE)</f>
        <v>1</v>
      </c>
      <c r="L62" s="54">
        <f>+VLOOKUP(I62,[1]codpension!$A$4:$C$30,3,FALSE)</f>
        <v>1</v>
      </c>
    </row>
    <row r="63" spans="1:12">
      <c r="A63" s="38">
        <v>95</v>
      </c>
      <c r="B63" s="85">
        <v>94</v>
      </c>
      <c r="C63" s="50">
        <v>505855.44000000029</v>
      </c>
      <c r="D63" s="51">
        <v>5381.4408510638332</v>
      </c>
      <c r="E63" s="51">
        <v>448.45340425531941</v>
      </c>
      <c r="F63" s="52" t="s">
        <v>154</v>
      </c>
      <c r="G63" s="53" t="s">
        <v>153</v>
      </c>
      <c r="H63" s="48" t="s">
        <v>0</v>
      </c>
      <c r="I63" s="48" t="str">
        <f t="shared" si="0"/>
        <v>VEJEZ ANTICIPADA HASTA 1992-M</v>
      </c>
      <c r="J63" s="54">
        <f>+VLOOKUP(I63,[1]codpension!$A$4:$C$30,2,FALSE)</f>
        <v>2</v>
      </c>
      <c r="K63" s="54">
        <f>+VLOOKUP(I63,[1]codpension!$A$4:$D$30,4,FALSE)</f>
        <v>1</v>
      </c>
      <c r="L63" s="54">
        <f>+VLOOKUP(I63,[1]codpension!$A$4:$C$30,3,FALSE)</f>
        <v>1</v>
      </c>
    </row>
    <row r="64" spans="1:12">
      <c r="A64" s="38">
        <v>96</v>
      </c>
      <c r="B64" s="85">
        <v>63</v>
      </c>
      <c r="C64" s="50">
        <v>355299.6</v>
      </c>
      <c r="D64" s="51">
        <v>5639.6761904761897</v>
      </c>
      <c r="E64" s="51">
        <v>469.97301587301581</v>
      </c>
      <c r="F64" s="52" t="s">
        <v>154</v>
      </c>
      <c r="G64" s="53" t="s">
        <v>153</v>
      </c>
      <c r="H64" s="48" t="s">
        <v>0</v>
      </c>
      <c r="I64" s="48" t="str">
        <f t="shared" si="0"/>
        <v>VEJEZ ANTICIPADA HASTA 1992-M</v>
      </c>
      <c r="J64" s="54">
        <f>+VLOOKUP(I64,[1]codpension!$A$4:$C$30,2,FALSE)</f>
        <v>2</v>
      </c>
      <c r="K64" s="54">
        <f>+VLOOKUP(I64,[1]codpension!$A$4:$D$30,4,FALSE)</f>
        <v>1</v>
      </c>
      <c r="L64" s="54">
        <f>+VLOOKUP(I64,[1]codpension!$A$4:$C$30,3,FALSE)</f>
        <v>1</v>
      </c>
    </row>
    <row r="65" spans="1:12">
      <c r="A65" s="38">
        <v>97</v>
      </c>
      <c r="B65" s="85">
        <v>27</v>
      </c>
      <c r="C65" s="50">
        <v>142973.76000000004</v>
      </c>
      <c r="D65" s="51">
        <v>5295.3244444444463</v>
      </c>
      <c r="E65" s="51">
        <v>441.27703703703719</v>
      </c>
      <c r="F65" s="52" t="s">
        <v>154</v>
      </c>
      <c r="G65" s="53" t="s">
        <v>153</v>
      </c>
      <c r="H65" s="48" t="s">
        <v>0</v>
      </c>
      <c r="I65" s="48" t="str">
        <f t="shared" si="0"/>
        <v>VEJEZ ANTICIPADA HASTA 1992-M</v>
      </c>
      <c r="J65" s="54">
        <f>+VLOOKUP(I65,[1]codpension!$A$4:$C$30,2,FALSE)</f>
        <v>2</v>
      </c>
      <c r="K65" s="54">
        <f>+VLOOKUP(I65,[1]codpension!$A$4:$D$30,4,FALSE)</f>
        <v>1</v>
      </c>
      <c r="L65" s="54">
        <f>+VLOOKUP(I65,[1]codpension!$A$4:$C$30,3,FALSE)</f>
        <v>1</v>
      </c>
    </row>
    <row r="66" spans="1:12">
      <c r="A66" s="38">
        <v>98</v>
      </c>
      <c r="B66" s="85">
        <v>30</v>
      </c>
      <c r="C66" s="50">
        <v>164099.28</v>
      </c>
      <c r="D66" s="51">
        <v>5469.9759999999997</v>
      </c>
      <c r="E66" s="51">
        <v>455.8313333333333</v>
      </c>
      <c r="F66" s="52" t="s">
        <v>154</v>
      </c>
      <c r="G66" s="53" t="s">
        <v>153</v>
      </c>
      <c r="H66" s="48" t="s">
        <v>0</v>
      </c>
      <c r="I66" s="48" t="str">
        <f t="shared" si="0"/>
        <v>VEJEZ ANTICIPADA HASTA 1992-M</v>
      </c>
      <c r="J66" s="54">
        <f>+VLOOKUP(I66,[1]codpension!$A$4:$C$30,2,FALSE)</f>
        <v>2</v>
      </c>
      <c r="K66" s="54">
        <f>+VLOOKUP(I66,[1]codpension!$A$4:$D$30,4,FALSE)</f>
        <v>1</v>
      </c>
      <c r="L66" s="54">
        <f>+VLOOKUP(I66,[1]codpension!$A$4:$C$30,3,FALSE)</f>
        <v>1</v>
      </c>
    </row>
    <row r="67" spans="1:12">
      <c r="A67" s="38">
        <v>99</v>
      </c>
      <c r="B67" s="85">
        <v>29</v>
      </c>
      <c r="C67" s="50">
        <v>122466.48000000001</v>
      </c>
      <c r="D67" s="51">
        <v>4222.982068965518</v>
      </c>
      <c r="E67" s="51">
        <v>351.91517241379319</v>
      </c>
      <c r="F67" s="52" t="s">
        <v>154</v>
      </c>
      <c r="G67" s="53" t="s">
        <v>153</v>
      </c>
      <c r="H67" s="48" t="s">
        <v>0</v>
      </c>
      <c r="I67" s="48" t="str">
        <f t="shared" si="0"/>
        <v>VEJEZ ANTICIPADA HASTA 1992-M</v>
      </c>
      <c r="J67" s="54">
        <f>+VLOOKUP(I67,[1]codpension!$A$4:$C$30,2,FALSE)</f>
        <v>2</v>
      </c>
      <c r="K67" s="54">
        <f>+VLOOKUP(I67,[1]codpension!$A$4:$D$30,4,FALSE)</f>
        <v>1</v>
      </c>
      <c r="L67" s="54">
        <f>+VLOOKUP(I67,[1]codpension!$A$4:$C$30,3,FALSE)</f>
        <v>1</v>
      </c>
    </row>
    <row r="68" spans="1:12">
      <c r="A68" s="38">
        <v>100</v>
      </c>
      <c r="B68" s="85">
        <v>4</v>
      </c>
      <c r="C68" s="50">
        <v>17427.12</v>
      </c>
      <c r="D68" s="51">
        <v>4356.78</v>
      </c>
      <c r="E68" s="51">
        <v>363.065</v>
      </c>
      <c r="F68" s="52" t="s">
        <v>154</v>
      </c>
      <c r="G68" s="53" t="s">
        <v>153</v>
      </c>
      <c r="H68" s="48" t="s">
        <v>0</v>
      </c>
      <c r="I68" s="48" t="str">
        <f t="shared" ref="I68:I131" si="1">+F68&amp;"-"&amp;H68</f>
        <v>VEJEZ ANTICIPADA HASTA 1992-M</v>
      </c>
      <c r="J68" s="54">
        <f>+VLOOKUP(I68,[1]codpension!$A$4:$C$30,2,FALSE)</f>
        <v>2</v>
      </c>
      <c r="K68" s="54">
        <f>+VLOOKUP(I68,[1]codpension!$A$4:$D$30,4,FALSE)</f>
        <v>1</v>
      </c>
      <c r="L68" s="54">
        <f>+VLOOKUP(I68,[1]codpension!$A$4:$C$30,3,FALSE)</f>
        <v>1</v>
      </c>
    </row>
    <row r="69" spans="1:12">
      <c r="A69" s="38">
        <v>101</v>
      </c>
      <c r="B69" s="85">
        <v>4</v>
      </c>
      <c r="C69" s="50">
        <v>21494.16</v>
      </c>
      <c r="D69" s="51">
        <v>5373.54</v>
      </c>
      <c r="E69" s="51">
        <v>447.79500000000002</v>
      </c>
      <c r="F69" s="52" t="s">
        <v>154</v>
      </c>
      <c r="G69" s="53" t="s">
        <v>153</v>
      </c>
      <c r="H69" s="48" t="s">
        <v>0</v>
      </c>
      <c r="I69" s="48" t="str">
        <f t="shared" si="1"/>
        <v>VEJEZ ANTICIPADA HASTA 1992-M</v>
      </c>
      <c r="J69" s="54">
        <f>+VLOOKUP(I69,[1]codpension!$A$4:$C$30,2,FALSE)</f>
        <v>2</v>
      </c>
      <c r="K69" s="54">
        <f>+VLOOKUP(I69,[1]codpension!$A$4:$D$30,4,FALSE)</f>
        <v>1</v>
      </c>
      <c r="L69" s="54">
        <f>+VLOOKUP(I69,[1]codpension!$A$4:$C$30,3,FALSE)</f>
        <v>1</v>
      </c>
    </row>
    <row r="70" spans="1:12">
      <c r="A70" s="38">
        <v>102</v>
      </c>
      <c r="B70" s="85">
        <v>1</v>
      </c>
      <c r="C70" s="50">
        <v>4471.4400000000005</v>
      </c>
      <c r="D70" s="51">
        <v>4471.4400000000005</v>
      </c>
      <c r="E70" s="51">
        <v>372.62000000000006</v>
      </c>
      <c r="F70" s="52" t="s">
        <v>154</v>
      </c>
      <c r="G70" s="53" t="s">
        <v>153</v>
      </c>
      <c r="H70" s="48" t="s">
        <v>0</v>
      </c>
      <c r="I70" s="48" t="str">
        <f t="shared" si="1"/>
        <v>VEJEZ ANTICIPADA HASTA 1992-M</v>
      </c>
      <c r="J70" s="54">
        <f>+VLOOKUP(I70,[1]codpension!$A$4:$C$30,2,FALSE)</f>
        <v>2</v>
      </c>
      <c r="K70" s="54">
        <f>+VLOOKUP(I70,[1]codpension!$A$4:$D$30,4,FALSE)</f>
        <v>1</v>
      </c>
      <c r="L70" s="54">
        <f>+VLOOKUP(I70,[1]codpension!$A$4:$C$30,3,FALSE)</f>
        <v>1</v>
      </c>
    </row>
    <row r="71" spans="1:12">
      <c r="A71" s="38">
        <v>103</v>
      </c>
      <c r="B71" s="85">
        <v>1</v>
      </c>
      <c r="C71" s="50">
        <v>3762.7200000000003</v>
      </c>
      <c r="D71" s="51">
        <v>3762.7200000000003</v>
      </c>
      <c r="E71" s="51">
        <v>313.56</v>
      </c>
      <c r="F71" s="52" t="s">
        <v>154</v>
      </c>
      <c r="G71" s="53" t="s">
        <v>153</v>
      </c>
      <c r="H71" s="48" t="s">
        <v>0</v>
      </c>
      <c r="I71" s="48" t="str">
        <f t="shared" si="1"/>
        <v>VEJEZ ANTICIPADA HASTA 1992-M</v>
      </c>
      <c r="J71" s="54">
        <f>+VLOOKUP(I71,[1]codpension!$A$4:$C$30,2,FALSE)</f>
        <v>2</v>
      </c>
      <c r="K71" s="54">
        <f>+VLOOKUP(I71,[1]codpension!$A$4:$D$30,4,FALSE)</f>
        <v>1</v>
      </c>
      <c r="L71" s="54">
        <f>+VLOOKUP(I71,[1]codpension!$A$4:$C$30,3,FALSE)</f>
        <v>1</v>
      </c>
    </row>
    <row r="72" spans="1:12">
      <c r="A72" s="38">
        <v>104</v>
      </c>
      <c r="B72" s="85">
        <v>1</v>
      </c>
      <c r="C72" s="50">
        <v>2623.68</v>
      </c>
      <c r="D72" s="51">
        <v>2623.68</v>
      </c>
      <c r="E72" s="51">
        <v>218.64</v>
      </c>
      <c r="F72" s="52" t="s">
        <v>154</v>
      </c>
      <c r="G72" s="53" t="s">
        <v>153</v>
      </c>
      <c r="H72" s="48" t="s">
        <v>0</v>
      </c>
      <c r="I72" s="48" t="str">
        <f t="shared" si="1"/>
        <v>VEJEZ ANTICIPADA HASTA 1992-M</v>
      </c>
      <c r="J72" s="54">
        <f>+VLOOKUP(I72,[1]codpension!$A$4:$C$30,2,FALSE)</f>
        <v>2</v>
      </c>
      <c r="K72" s="54">
        <f>+VLOOKUP(I72,[1]codpension!$A$4:$D$30,4,FALSE)</f>
        <v>1</v>
      </c>
      <c r="L72" s="54">
        <f>+VLOOKUP(I72,[1]codpension!$A$4:$C$30,3,FALSE)</f>
        <v>1</v>
      </c>
    </row>
    <row r="73" spans="1:12" ht="15" thickBot="1">
      <c r="A73" s="80">
        <v>105</v>
      </c>
      <c r="B73" s="86">
        <v>1</v>
      </c>
      <c r="C73" s="71">
        <v>2580</v>
      </c>
      <c r="D73" s="65">
        <v>2580</v>
      </c>
      <c r="E73" s="65">
        <v>215</v>
      </c>
      <c r="F73" s="66" t="s">
        <v>154</v>
      </c>
      <c r="G73" s="67" t="s">
        <v>153</v>
      </c>
      <c r="H73" s="57" t="s">
        <v>0</v>
      </c>
      <c r="I73" s="57" t="str">
        <f t="shared" si="1"/>
        <v>VEJEZ ANTICIPADA HASTA 1992-M</v>
      </c>
      <c r="J73" s="68">
        <f>+VLOOKUP(I73,[1]codpension!$A$4:$C$30,2,FALSE)</f>
        <v>2</v>
      </c>
      <c r="K73" s="68">
        <f>+VLOOKUP(I73,[1]codpension!$A$4:$D$30,4,FALSE)</f>
        <v>1</v>
      </c>
      <c r="L73" s="68">
        <f>+VLOOKUP(I73,[1]codpension!$A$4:$C$30,3,FALSE)</f>
        <v>1</v>
      </c>
    </row>
    <row r="74" spans="1:12" ht="15" thickTop="1">
      <c r="A74" s="56">
        <v>60</v>
      </c>
      <c r="B74" s="87">
        <v>164</v>
      </c>
      <c r="C74" s="73">
        <v>444330.95999999996</v>
      </c>
      <c r="D74" s="59">
        <v>2709.3351219512192</v>
      </c>
      <c r="E74" s="59">
        <v>225.77792682926827</v>
      </c>
      <c r="F74" s="60" t="s">
        <v>155</v>
      </c>
      <c r="G74" s="61" t="s">
        <v>153</v>
      </c>
      <c r="H74" s="56" t="s">
        <v>0</v>
      </c>
      <c r="I74" s="56" t="str">
        <f t="shared" si="1"/>
        <v>VEJEZ PROPORCIONAL ANTICIPADA-M</v>
      </c>
      <c r="J74" s="62">
        <f>+VLOOKUP(I74,[1]codpension!$A$4:$C$30,2,FALSE)</f>
        <v>2</v>
      </c>
      <c r="K74" s="62">
        <f>+VLOOKUP(I74,[1]codpension!$A$4:$D$30,4,FALSE)</f>
        <v>1</v>
      </c>
      <c r="L74" s="62">
        <f>+VLOOKUP(I74,[1]codpension!$A$4:$C$30,3,FALSE)</f>
        <v>1</v>
      </c>
    </row>
    <row r="75" spans="1:12">
      <c r="A75" s="48">
        <v>61</v>
      </c>
      <c r="B75" s="85">
        <v>344</v>
      </c>
      <c r="C75" s="50">
        <v>980871.11999999988</v>
      </c>
      <c r="D75" s="51">
        <v>2851.3695348837205</v>
      </c>
      <c r="E75" s="51">
        <v>237.61412790697671</v>
      </c>
      <c r="F75" s="52" t="s">
        <v>155</v>
      </c>
      <c r="G75" s="53" t="s">
        <v>153</v>
      </c>
      <c r="H75" s="48" t="s">
        <v>0</v>
      </c>
      <c r="I75" s="48" t="str">
        <f t="shared" si="1"/>
        <v>VEJEZ PROPORCIONAL ANTICIPADA-M</v>
      </c>
      <c r="J75" s="54">
        <f>+VLOOKUP(I75,[1]codpension!$A$4:$C$30,2,FALSE)</f>
        <v>2</v>
      </c>
      <c r="K75" s="54">
        <f>+VLOOKUP(I75,[1]codpension!$A$4:$D$30,4,FALSE)</f>
        <v>1</v>
      </c>
      <c r="L75" s="54">
        <f>+VLOOKUP(I75,[1]codpension!$A$4:$C$30,3,FALSE)</f>
        <v>1</v>
      </c>
    </row>
    <row r="76" spans="1:12">
      <c r="A76" s="48">
        <v>62</v>
      </c>
      <c r="B76" s="85">
        <v>308</v>
      </c>
      <c r="C76" s="50">
        <v>940716.71999999974</v>
      </c>
      <c r="D76" s="51">
        <v>3054.2750649350642</v>
      </c>
      <c r="E76" s="51">
        <v>254.522922077922</v>
      </c>
      <c r="F76" s="52" t="s">
        <v>155</v>
      </c>
      <c r="G76" s="53" t="s">
        <v>153</v>
      </c>
      <c r="H76" s="48" t="s">
        <v>0</v>
      </c>
      <c r="I76" s="48" t="str">
        <f t="shared" si="1"/>
        <v>VEJEZ PROPORCIONAL ANTICIPADA-M</v>
      </c>
      <c r="J76" s="54">
        <f>+VLOOKUP(I76,[1]codpension!$A$4:$C$30,2,FALSE)</f>
        <v>2</v>
      </c>
      <c r="K76" s="54">
        <f>+VLOOKUP(I76,[1]codpension!$A$4:$D$30,4,FALSE)</f>
        <v>1</v>
      </c>
      <c r="L76" s="54">
        <f>+VLOOKUP(I76,[1]codpension!$A$4:$C$30,3,FALSE)</f>
        <v>1</v>
      </c>
    </row>
    <row r="77" spans="1:12">
      <c r="A77" s="48">
        <v>63</v>
      </c>
      <c r="B77" s="85">
        <v>277</v>
      </c>
      <c r="C77" s="50">
        <v>864942.4800000008</v>
      </c>
      <c r="D77" s="51">
        <v>3122.5360288808693</v>
      </c>
      <c r="E77" s="51">
        <v>260.21133574007246</v>
      </c>
      <c r="F77" s="52" t="s">
        <v>155</v>
      </c>
      <c r="G77" s="53" t="s">
        <v>153</v>
      </c>
      <c r="H77" s="48" t="s">
        <v>0</v>
      </c>
      <c r="I77" s="48" t="str">
        <f t="shared" si="1"/>
        <v>VEJEZ PROPORCIONAL ANTICIPADA-M</v>
      </c>
      <c r="J77" s="54">
        <f>+VLOOKUP(I77,[1]codpension!$A$4:$C$30,2,FALSE)</f>
        <v>2</v>
      </c>
      <c r="K77" s="54">
        <f>+VLOOKUP(I77,[1]codpension!$A$4:$D$30,4,FALSE)</f>
        <v>1</v>
      </c>
      <c r="L77" s="54">
        <f>+VLOOKUP(I77,[1]codpension!$A$4:$C$30,3,FALSE)</f>
        <v>1</v>
      </c>
    </row>
    <row r="78" spans="1:12">
      <c r="A78" s="48">
        <v>64</v>
      </c>
      <c r="B78" s="85">
        <v>249</v>
      </c>
      <c r="C78" s="50">
        <v>694517.03999999946</v>
      </c>
      <c r="D78" s="51">
        <v>2789.2250602409617</v>
      </c>
      <c r="E78" s="51">
        <v>232.43542168674682</v>
      </c>
      <c r="F78" s="52" t="s">
        <v>155</v>
      </c>
      <c r="G78" s="53" t="s">
        <v>153</v>
      </c>
      <c r="H78" s="48" t="s">
        <v>0</v>
      </c>
      <c r="I78" s="48" t="str">
        <f t="shared" si="1"/>
        <v>VEJEZ PROPORCIONAL ANTICIPADA-M</v>
      </c>
      <c r="J78" s="54">
        <f>+VLOOKUP(I78,[1]codpension!$A$4:$C$30,2,FALSE)</f>
        <v>2</v>
      </c>
      <c r="K78" s="54">
        <f>+VLOOKUP(I78,[1]codpension!$A$4:$D$30,4,FALSE)</f>
        <v>1</v>
      </c>
      <c r="L78" s="54">
        <f>+VLOOKUP(I78,[1]codpension!$A$4:$C$30,3,FALSE)</f>
        <v>1</v>
      </c>
    </row>
    <row r="79" spans="1:12">
      <c r="A79" s="48">
        <v>65</v>
      </c>
      <c r="B79" s="85">
        <v>235</v>
      </c>
      <c r="C79" s="50">
        <v>679065.35999999964</v>
      </c>
      <c r="D79" s="51">
        <v>2889.6398297872324</v>
      </c>
      <c r="E79" s="51">
        <v>240.80331914893603</v>
      </c>
      <c r="F79" s="52" t="s">
        <v>155</v>
      </c>
      <c r="G79" s="53" t="s">
        <v>153</v>
      </c>
      <c r="H79" s="48" t="s">
        <v>0</v>
      </c>
      <c r="I79" s="48" t="str">
        <f t="shared" si="1"/>
        <v>VEJEZ PROPORCIONAL ANTICIPADA-M</v>
      </c>
      <c r="J79" s="54">
        <f>+VLOOKUP(I79,[1]codpension!$A$4:$C$30,2,FALSE)</f>
        <v>2</v>
      </c>
      <c r="K79" s="54">
        <f>+VLOOKUP(I79,[1]codpension!$A$4:$D$30,4,FALSE)</f>
        <v>1</v>
      </c>
      <c r="L79" s="54">
        <f>+VLOOKUP(I79,[1]codpension!$A$4:$C$30,3,FALSE)</f>
        <v>1</v>
      </c>
    </row>
    <row r="80" spans="1:12">
      <c r="A80" s="48">
        <v>66</v>
      </c>
      <c r="B80" s="85">
        <v>269</v>
      </c>
      <c r="C80" s="50">
        <v>817963.1999999996</v>
      </c>
      <c r="D80" s="51">
        <v>3040.7553903345711</v>
      </c>
      <c r="E80" s="51">
        <v>253.39628252788091</v>
      </c>
      <c r="F80" s="52" t="s">
        <v>155</v>
      </c>
      <c r="G80" s="53" t="s">
        <v>153</v>
      </c>
      <c r="H80" s="48" t="s">
        <v>0</v>
      </c>
      <c r="I80" s="48" t="str">
        <f t="shared" si="1"/>
        <v>VEJEZ PROPORCIONAL ANTICIPADA-M</v>
      </c>
      <c r="J80" s="54">
        <f>+VLOOKUP(I80,[1]codpension!$A$4:$C$30,2,FALSE)</f>
        <v>2</v>
      </c>
      <c r="K80" s="54">
        <f>+VLOOKUP(I80,[1]codpension!$A$4:$D$30,4,FALSE)</f>
        <v>1</v>
      </c>
      <c r="L80" s="54">
        <f>+VLOOKUP(I80,[1]codpension!$A$4:$C$30,3,FALSE)</f>
        <v>1</v>
      </c>
    </row>
    <row r="81" spans="1:12">
      <c r="A81" s="48">
        <v>67</v>
      </c>
      <c r="B81" s="85">
        <v>263</v>
      </c>
      <c r="C81" s="50">
        <v>805948.55999999971</v>
      </c>
      <c r="D81" s="51">
        <v>3064.4431939163487</v>
      </c>
      <c r="E81" s="51">
        <v>255.37026615969572</v>
      </c>
      <c r="F81" s="52" t="s">
        <v>155</v>
      </c>
      <c r="G81" s="53" t="s">
        <v>153</v>
      </c>
      <c r="H81" s="48" t="s">
        <v>0</v>
      </c>
      <c r="I81" s="48" t="str">
        <f t="shared" si="1"/>
        <v>VEJEZ PROPORCIONAL ANTICIPADA-M</v>
      </c>
      <c r="J81" s="54">
        <f>+VLOOKUP(I81,[1]codpension!$A$4:$C$30,2,FALSE)</f>
        <v>2</v>
      </c>
      <c r="K81" s="54">
        <f>+VLOOKUP(I81,[1]codpension!$A$4:$D$30,4,FALSE)</f>
        <v>1</v>
      </c>
      <c r="L81" s="54">
        <f>+VLOOKUP(I81,[1]codpension!$A$4:$C$30,3,FALSE)</f>
        <v>1</v>
      </c>
    </row>
    <row r="82" spans="1:12">
      <c r="A82" s="48">
        <v>68</v>
      </c>
      <c r="B82" s="85">
        <v>268</v>
      </c>
      <c r="C82" s="50">
        <v>759799.43999999983</v>
      </c>
      <c r="D82" s="51">
        <v>2835.0725373134323</v>
      </c>
      <c r="E82" s="51">
        <v>236.25604477611935</v>
      </c>
      <c r="F82" s="52" t="s">
        <v>155</v>
      </c>
      <c r="G82" s="53" t="s">
        <v>153</v>
      </c>
      <c r="H82" s="48" t="s">
        <v>0</v>
      </c>
      <c r="I82" s="48" t="str">
        <f t="shared" si="1"/>
        <v>VEJEZ PROPORCIONAL ANTICIPADA-M</v>
      </c>
      <c r="J82" s="54">
        <f>+VLOOKUP(I82,[1]codpension!$A$4:$C$30,2,FALSE)</f>
        <v>2</v>
      </c>
      <c r="K82" s="54">
        <f>+VLOOKUP(I82,[1]codpension!$A$4:$D$30,4,FALSE)</f>
        <v>1</v>
      </c>
      <c r="L82" s="54">
        <f>+VLOOKUP(I82,[1]codpension!$A$4:$C$30,3,FALSE)</f>
        <v>1</v>
      </c>
    </row>
    <row r="83" spans="1:12">
      <c r="A83" s="48">
        <v>69</v>
      </c>
      <c r="B83" s="85">
        <v>236</v>
      </c>
      <c r="C83" s="50">
        <v>651339.11999999965</v>
      </c>
      <c r="D83" s="51">
        <v>2759.9115254237272</v>
      </c>
      <c r="E83" s="51">
        <v>229.99262711864392</v>
      </c>
      <c r="F83" s="52" t="s">
        <v>155</v>
      </c>
      <c r="G83" s="53" t="s">
        <v>153</v>
      </c>
      <c r="H83" s="48" t="s">
        <v>0</v>
      </c>
      <c r="I83" s="48" t="str">
        <f t="shared" si="1"/>
        <v>VEJEZ PROPORCIONAL ANTICIPADA-M</v>
      </c>
      <c r="J83" s="54">
        <f>+VLOOKUP(I83,[1]codpension!$A$4:$C$30,2,FALSE)</f>
        <v>2</v>
      </c>
      <c r="K83" s="54">
        <f>+VLOOKUP(I83,[1]codpension!$A$4:$D$30,4,FALSE)</f>
        <v>1</v>
      </c>
      <c r="L83" s="54">
        <f>+VLOOKUP(I83,[1]codpension!$A$4:$C$30,3,FALSE)</f>
        <v>1</v>
      </c>
    </row>
    <row r="84" spans="1:12">
      <c r="A84" s="48">
        <v>70</v>
      </c>
      <c r="B84" s="85">
        <v>187</v>
      </c>
      <c r="C84" s="50">
        <v>519434.16000000021</v>
      </c>
      <c r="D84" s="51">
        <v>2777.7227807486643</v>
      </c>
      <c r="E84" s="51">
        <v>231.47689839572203</v>
      </c>
      <c r="F84" s="52" t="s">
        <v>155</v>
      </c>
      <c r="G84" s="53" t="s">
        <v>153</v>
      </c>
      <c r="H84" s="48" t="s">
        <v>0</v>
      </c>
      <c r="I84" s="48" t="str">
        <f t="shared" si="1"/>
        <v>VEJEZ PROPORCIONAL ANTICIPADA-M</v>
      </c>
      <c r="J84" s="54">
        <f>+VLOOKUP(I84,[1]codpension!$A$4:$C$30,2,FALSE)</f>
        <v>2</v>
      </c>
      <c r="K84" s="54">
        <f>+VLOOKUP(I84,[1]codpension!$A$4:$D$30,4,FALSE)</f>
        <v>1</v>
      </c>
      <c r="L84" s="54">
        <f>+VLOOKUP(I84,[1]codpension!$A$4:$C$30,3,FALSE)</f>
        <v>1</v>
      </c>
    </row>
    <row r="85" spans="1:12">
      <c r="A85" s="48">
        <v>71</v>
      </c>
      <c r="B85" s="85">
        <v>197</v>
      </c>
      <c r="C85" s="50">
        <v>577446.47999999975</v>
      </c>
      <c r="D85" s="51">
        <v>2931.2004060913691</v>
      </c>
      <c r="E85" s="51">
        <v>244.2667005076141</v>
      </c>
      <c r="F85" s="52" t="s">
        <v>155</v>
      </c>
      <c r="G85" s="53" t="s">
        <v>153</v>
      </c>
      <c r="H85" s="48" t="s">
        <v>0</v>
      </c>
      <c r="I85" s="48" t="str">
        <f t="shared" si="1"/>
        <v>VEJEZ PROPORCIONAL ANTICIPADA-M</v>
      </c>
      <c r="J85" s="54">
        <f>+VLOOKUP(I85,[1]codpension!$A$4:$C$30,2,FALSE)</f>
        <v>2</v>
      </c>
      <c r="K85" s="54">
        <f>+VLOOKUP(I85,[1]codpension!$A$4:$D$30,4,FALSE)</f>
        <v>1</v>
      </c>
      <c r="L85" s="54">
        <f>+VLOOKUP(I85,[1]codpension!$A$4:$C$30,3,FALSE)</f>
        <v>1</v>
      </c>
    </row>
    <row r="86" spans="1:12">
      <c r="A86" s="48">
        <v>72</v>
      </c>
      <c r="B86" s="85">
        <v>111</v>
      </c>
      <c r="C86" s="50">
        <v>330934.79999999981</v>
      </c>
      <c r="D86" s="51">
        <v>2981.3945945945929</v>
      </c>
      <c r="E86" s="51">
        <v>248.4495495495494</v>
      </c>
      <c r="F86" s="52" t="s">
        <v>155</v>
      </c>
      <c r="G86" s="53" t="s">
        <v>153</v>
      </c>
      <c r="H86" s="48" t="s">
        <v>0</v>
      </c>
      <c r="I86" s="48" t="str">
        <f t="shared" si="1"/>
        <v>VEJEZ PROPORCIONAL ANTICIPADA-M</v>
      </c>
      <c r="J86" s="54">
        <f>+VLOOKUP(I86,[1]codpension!$A$4:$C$30,2,FALSE)</f>
        <v>2</v>
      </c>
      <c r="K86" s="54">
        <f>+VLOOKUP(I86,[1]codpension!$A$4:$D$30,4,FALSE)</f>
        <v>1</v>
      </c>
      <c r="L86" s="54">
        <f>+VLOOKUP(I86,[1]codpension!$A$4:$C$30,3,FALSE)</f>
        <v>1</v>
      </c>
    </row>
    <row r="87" spans="1:12">
      <c r="A87" s="48">
        <v>73</v>
      </c>
      <c r="B87" s="85">
        <v>141</v>
      </c>
      <c r="C87" s="50">
        <v>414519.60000000003</v>
      </c>
      <c r="D87" s="51">
        <v>2939.8553191489364</v>
      </c>
      <c r="E87" s="51">
        <v>244.98794326241136</v>
      </c>
      <c r="F87" s="52" t="s">
        <v>155</v>
      </c>
      <c r="G87" s="53" t="s">
        <v>153</v>
      </c>
      <c r="H87" s="48" t="s">
        <v>0</v>
      </c>
      <c r="I87" s="48" t="str">
        <f t="shared" si="1"/>
        <v>VEJEZ PROPORCIONAL ANTICIPADA-M</v>
      </c>
      <c r="J87" s="54">
        <f>+VLOOKUP(I87,[1]codpension!$A$4:$C$30,2,FALSE)</f>
        <v>2</v>
      </c>
      <c r="K87" s="54">
        <f>+VLOOKUP(I87,[1]codpension!$A$4:$D$30,4,FALSE)</f>
        <v>1</v>
      </c>
      <c r="L87" s="54">
        <f>+VLOOKUP(I87,[1]codpension!$A$4:$C$30,3,FALSE)</f>
        <v>1</v>
      </c>
    </row>
    <row r="88" spans="1:12">
      <c r="A88" s="48">
        <v>74</v>
      </c>
      <c r="B88" s="85">
        <v>122</v>
      </c>
      <c r="C88" s="50">
        <v>384880.08</v>
      </c>
      <c r="D88" s="51">
        <v>3154.754754098361</v>
      </c>
      <c r="E88" s="51">
        <v>262.89622950819677</v>
      </c>
      <c r="F88" s="52" t="s">
        <v>155</v>
      </c>
      <c r="G88" s="53" t="s">
        <v>153</v>
      </c>
      <c r="H88" s="48" t="s">
        <v>0</v>
      </c>
      <c r="I88" s="48" t="str">
        <f t="shared" si="1"/>
        <v>VEJEZ PROPORCIONAL ANTICIPADA-M</v>
      </c>
      <c r="J88" s="54">
        <f>+VLOOKUP(I88,[1]codpension!$A$4:$C$30,2,FALSE)</f>
        <v>2</v>
      </c>
      <c r="K88" s="54">
        <f>+VLOOKUP(I88,[1]codpension!$A$4:$D$30,4,FALSE)</f>
        <v>1</v>
      </c>
      <c r="L88" s="54">
        <f>+VLOOKUP(I88,[1]codpension!$A$4:$C$30,3,FALSE)</f>
        <v>1</v>
      </c>
    </row>
    <row r="89" spans="1:12">
      <c r="A89" s="48">
        <v>75</v>
      </c>
      <c r="B89" s="85">
        <v>73</v>
      </c>
      <c r="C89" s="50">
        <v>211644.96</v>
      </c>
      <c r="D89" s="51">
        <v>2899.2460273972601</v>
      </c>
      <c r="E89" s="51">
        <v>241.60383561643835</v>
      </c>
      <c r="F89" s="52" t="s">
        <v>155</v>
      </c>
      <c r="G89" s="53" t="s">
        <v>153</v>
      </c>
      <c r="H89" s="48" t="s">
        <v>0</v>
      </c>
      <c r="I89" s="48" t="str">
        <f t="shared" si="1"/>
        <v>VEJEZ PROPORCIONAL ANTICIPADA-M</v>
      </c>
      <c r="J89" s="54">
        <f>+VLOOKUP(I89,[1]codpension!$A$4:$C$30,2,FALSE)</f>
        <v>2</v>
      </c>
      <c r="K89" s="54">
        <f>+VLOOKUP(I89,[1]codpension!$A$4:$D$30,4,FALSE)</f>
        <v>1</v>
      </c>
      <c r="L89" s="54">
        <f>+VLOOKUP(I89,[1]codpension!$A$4:$C$30,3,FALSE)</f>
        <v>1</v>
      </c>
    </row>
    <row r="90" spans="1:12" ht="15" thickBot="1">
      <c r="A90" s="57">
        <v>76</v>
      </c>
      <c r="B90" s="86">
        <v>15</v>
      </c>
      <c r="C90" s="71">
        <v>46503.600000000013</v>
      </c>
      <c r="D90" s="65">
        <v>3100.2400000000007</v>
      </c>
      <c r="E90" s="65">
        <v>258.35333333333341</v>
      </c>
      <c r="F90" s="66" t="s">
        <v>155</v>
      </c>
      <c r="G90" s="67" t="s">
        <v>153</v>
      </c>
      <c r="H90" s="57" t="s">
        <v>0</v>
      </c>
      <c r="I90" s="57" t="str">
        <f t="shared" si="1"/>
        <v>VEJEZ PROPORCIONAL ANTICIPADA-M</v>
      </c>
      <c r="J90" s="68">
        <f>+VLOOKUP(I90,[1]codpension!$A$4:$C$30,2,FALSE)</f>
        <v>2</v>
      </c>
      <c r="K90" s="68">
        <f>+VLOOKUP(I90,[1]codpension!$A$4:$D$30,4,FALSE)</f>
        <v>1</v>
      </c>
      <c r="L90" s="68">
        <f>+VLOOKUP(I90,[1]codpension!$A$4:$C$30,3,FALSE)</f>
        <v>1</v>
      </c>
    </row>
    <row r="91" spans="1:12" ht="15" thickTop="1">
      <c r="A91" s="56">
        <v>62</v>
      </c>
      <c r="B91" s="87">
        <v>324</v>
      </c>
      <c r="C91" s="73">
        <v>1115414.6399999997</v>
      </c>
      <c r="D91" s="59">
        <v>3442.6377777777766</v>
      </c>
      <c r="E91" s="59">
        <v>286.88648148148138</v>
      </c>
      <c r="F91" s="60" t="s">
        <v>156</v>
      </c>
      <c r="G91" s="61" t="s">
        <v>153</v>
      </c>
      <c r="H91" s="56" t="s">
        <v>0</v>
      </c>
      <c r="I91" s="56" t="str">
        <f t="shared" si="1"/>
        <v>VEJEZ PROPORCIONAL-M</v>
      </c>
      <c r="J91" s="62">
        <f>+VLOOKUP(I91,[1]codpension!$A$4:$C$30,2,FALSE)</f>
        <v>2</v>
      </c>
      <c r="K91" s="62">
        <f>+VLOOKUP(I91,[1]codpension!$A$4:$D$30,4,FALSE)</f>
        <v>1</v>
      </c>
      <c r="L91" s="62">
        <f>+VLOOKUP(I91,[1]codpension!$A$4:$C$30,3,FALSE)</f>
        <v>1</v>
      </c>
    </row>
    <row r="92" spans="1:12">
      <c r="A92" s="48">
        <v>63</v>
      </c>
      <c r="B92" s="85">
        <v>745</v>
      </c>
      <c r="C92" s="50">
        <v>2644677.5999999996</v>
      </c>
      <c r="D92" s="51">
        <v>3549.9028187919457</v>
      </c>
      <c r="E92" s="51">
        <v>295.82523489932879</v>
      </c>
      <c r="F92" s="52" t="s">
        <v>156</v>
      </c>
      <c r="G92" s="53" t="s">
        <v>153</v>
      </c>
      <c r="H92" s="48" t="s">
        <v>0</v>
      </c>
      <c r="I92" s="48" t="str">
        <f t="shared" si="1"/>
        <v>VEJEZ PROPORCIONAL-M</v>
      </c>
      <c r="J92" s="54">
        <f>+VLOOKUP(I92,[1]codpension!$A$4:$C$30,2,FALSE)</f>
        <v>2</v>
      </c>
      <c r="K92" s="54">
        <f>+VLOOKUP(I92,[1]codpension!$A$4:$D$30,4,FALSE)</f>
        <v>1</v>
      </c>
      <c r="L92" s="54">
        <f>+VLOOKUP(I92,[1]codpension!$A$4:$C$30,3,FALSE)</f>
        <v>1</v>
      </c>
    </row>
    <row r="93" spans="1:12">
      <c r="A93" s="48">
        <v>64</v>
      </c>
      <c r="B93" s="85">
        <v>760</v>
      </c>
      <c r="C93" s="50">
        <v>2711457.1199999987</v>
      </c>
      <c r="D93" s="51">
        <v>3567.7067368421035</v>
      </c>
      <c r="E93" s="51">
        <v>297.30889473684198</v>
      </c>
      <c r="F93" s="52" t="s">
        <v>156</v>
      </c>
      <c r="G93" s="53" t="s">
        <v>153</v>
      </c>
      <c r="H93" s="48" t="s">
        <v>0</v>
      </c>
      <c r="I93" s="48" t="str">
        <f t="shared" si="1"/>
        <v>VEJEZ PROPORCIONAL-M</v>
      </c>
      <c r="J93" s="54">
        <f>+VLOOKUP(I93,[1]codpension!$A$4:$C$30,2,FALSE)</f>
        <v>2</v>
      </c>
      <c r="K93" s="54">
        <f>+VLOOKUP(I93,[1]codpension!$A$4:$D$30,4,FALSE)</f>
        <v>1</v>
      </c>
      <c r="L93" s="54">
        <f>+VLOOKUP(I93,[1]codpension!$A$4:$C$30,3,FALSE)</f>
        <v>1</v>
      </c>
    </row>
    <row r="94" spans="1:12">
      <c r="A94" s="48">
        <v>65</v>
      </c>
      <c r="B94" s="85">
        <v>817</v>
      </c>
      <c r="C94" s="50">
        <v>2843388.2400000035</v>
      </c>
      <c r="D94" s="51">
        <v>3480.279363525096</v>
      </c>
      <c r="E94" s="51">
        <v>290.02328029375798</v>
      </c>
      <c r="F94" s="52" t="s">
        <v>156</v>
      </c>
      <c r="G94" s="53" t="s">
        <v>153</v>
      </c>
      <c r="H94" s="48" t="s">
        <v>0</v>
      </c>
      <c r="I94" s="48" t="str">
        <f t="shared" si="1"/>
        <v>VEJEZ PROPORCIONAL-M</v>
      </c>
      <c r="J94" s="54">
        <f>+VLOOKUP(I94,[1]codpension!$A$4:$C$30,2,FALSE)</f>
        <v>2</v>
      </c>
      <c r="K94" s="54">
        <f>+VLOOKUP(I94,[1]codpension!$A$4:$D$30,4,FALSE)</f>
        <v>1</v>
      </c>
      <c r="L94" s="54">
        <f>+VLOOKUP(I94,[1]codpension!$A$4:$C$30,3,FALSE)</f>
        <v>1</v>
      </c>
    </row>
    <row r="95" spans="1:12">
      <c r="A95" s="48">
        <v>66</v>
      </c>
      <c r="B95" s="85">
        <v>837</v>
      </c>
      <c r="C95" s="50">
        <v>2975831.2800000007</v>
      </c>
      <c r="D95" s="51">
        <v>3555.3539784946247</v>
      </c>
      <c r="E95" s="51">
        <v>296.27949820788541</v>
      </c>
      <c r="F95" s="52" t="s">
        <v>156</v>
      </c>
      <c r="G95" s="53" t="s">
        <v>153</v>
      </c>
      <c r="H95" s="48" t="s">
        <v>0</v>
      </c>
      <c r="I95" s="48" t="str">
        <f t="shared" si="1"/>
        <v>VEJEZ PROPORCIONAL-M</v>
      </c>
      <c r="J95" s="54">
        <f>+VLOOKUP(I95,[1]codpension!$A$4:$C$30,2,FALSE)</f>
        <v>2</v>
      </c>
      <c r="K95" s="54">
        <f>+VLOOKUP(I95,[1]codpension!$A$4:$D$30,4,FALSE)</f>
        <v>1</v>
      </c>
      <c r="L95" s="54">
        <f>+VLOOKUP(I95,[1]codpension!$A$4:$C$30,3,FALSE)</f>
        <v>1</v>
      </c>
    </row>
    <row r="96" spans="1:12">
      <c r="A96" s="48">
        <v>67</v>
      </c>
      <c r="B96" s="85">
        <v>926</v>
      </c>
      <c r="C96" s="50">
        <v>3243990.9600000051</v>
      </c>
      <c r="D96" s="51">
        <v>3503.2299784017332</v>
      </c>
      <c r="E96" s="51">
        <v>291.93583153347777</v>
      </c>
      <c r="F96" s="52" t="s">
        <v>156</v>
      </c>
      <c r="G96" s="53" t="s">
        <v>153</v>
      </c>
      <c r="H96" s="48" t="s">
        <v>0</v>
      </c>
      <c r="I96" s="48" t="str">
        <f t="shared" si="1"/>
        <v>VEJEZ PROPORCIONAL-M</v>
      </c>
      <c r="J96" s="54">
        <f>+VLOOKUP(I96,[1]codpension!$A$4:$C$30,2,FALSE)</f>
        <v>2</v>
      </c>
      <c r="K96" s="54">
        <f>+VLOOKUP(I96,[1]codpension!$A$4:$D$30,4,FALSE)</f>
        <v>1</v>
      </c>
      <c r="L96" s="54">
        <f>+VLOOKUP(I96,[1]codpension!$A$4:$C$30,3,FALSE)</f>
        <v>1</v>
      </c>
    </row>
    <row r="97" spans="1:12">
      <c r="A97" s="48">
        <v>68</v>
      </c>
      <c r="B97" s="85">
        <v>863</v>
      </c>
      <c r="C97" s="50">
        <v>3025370.880000005</v>
      </c>
      <c r="D97" s="51">
        <v>3505.6441251448496</v>
      </c>
      <c r="E97" s="51">
        <v>292.13701042873748</v>
      </c>
      <c r="F97" s="52" t="s">
        <v>156</v>
      </c>
      <c r="G97" s="53" t="s">
        <v>153</v>
      </c>
      <c r="H97" s="48" t="s">
        <v>0</v>
      </c>
      <c r="I97" s="48" t="str">
        <f t="shared" si="1"/>
        <v>VEJEZ PROPORCIONAL-M</v>
      </c>
      <c r="J97" s="54">
        <f>+VLOOKUP(I97,[1]codpension!$A$4:$C$30,2,FALSE)</f>
        <v>2</v>
      </c>
      <c r="K97" s="54">
        <f>+VLOOKUP(I97,[1]codpension!$A$4:$D$30,4,FALSE)</f>
        <v>1</v>
      </c>
      <c r="L97" s="54">
        <f>+VLOOKUP(I97,[1]codpension!$A$4:$C$30,3,FALSE)</f>
        <v>1</v>
      </c>
    </row>
    <row r="98" spans="1:12">
      <c r="A98" s="48">
        <v>69</v>
      </c>
      <c r="B98" s="85">
        <v>797</v>
      </c>
      <c r="C98" s="50">
        <v>2815272</v>
      </c>
      <c r="D98" s="51">
        <v>3532.33626097867</v>
      </c>
      <c r="E98" s="51">
        <v>294.36135508155581</v>
      </c>
      <c r="F98" s="52" t="s">
        <v>156</v>
      </c>
      <c r="G98" s="53" t="s">
        <v>153</v>
      </c>
      <c r="H98" s="48" t="s">
        <v>0</v>
      </c>
      <c r="I98" s="48" t="str">
        <f t="shared" si="1"/>
        <v>VEJEZ PROPORCIONAL-M</v>
      </c>
      <c r="J98" s="54">
        <f>+VLOOKUP(I98,[1]codpension!$A$4:$C$30,2,FALSE)</f>
        <v>2</v>
      </c>
      <c r="K98" s="54">
        <f>+VLOOKUP(I98,[1]codpension!$A$4:$D$30,4,FALSE)</f>
        <v>1</v>
      </c>
      <c r="L98" s="54">
        <f>+VLOOKUP(I98,[1]codpension!$A$4:$C$30,3,FALSE)</f>
        <v>1</v>
      </c>
    </row>
    <row r="99" spans="1:12">
      <c r="A99" s="48">
        <v>70</v>
      </c>
      <c r="B99" s="85">
        <v>700</v>
      </c>
      <c r="C99" s="50">
        <v>2386124.8800000027</v>
      </c>
      <c r="D99" s="51">
        <v>3408.7498285714323</v>
      </c>
      <c r="E99" s="51">
        <v>284.06248571428603</v>
      </c>
      <c r="F99" s="52" t="s">
        <v>156</v>
      </c>
      <c r="G99" s="53" t="s">
        <v>153</v>
      </c>
      <c r="H99" s="48" t="s">
        <v>0</v>
      </c>
      <c r="I99" s="48" t="str">
        <f t="shared" si="1"/>
        <v>VEJEZ PROPORCIONAL-M</v>
      </c>
      <c r="J99" s="54">
        <f>+VLOOKUP(I99,[1]codpension!$A$4:$C$30,2,FALSE)</f>
        <v>2</v>
      </c>
      <c r="K99" s="54">
        <f>+VLOOKUP(I99,[1]codpension!$A$4:$D$30,4,FALSE)</f>
        <v>1</v>
      </c>
      <c r="L99" s="54">
        <f>+VLOOKUP(I99,[1]codpension!$A$4:$C$30,3,FALSE)</f>
        <v>1</v>
      </c>
    </row>
    <row r="100" spans="1:12">
      <c r="A100" s="48">
        <v>71</v>
      </c>
      <c r="B100" s="85">
        <v>642</v>
      </c>
      <c r="C100" s="50">
        <v>2136407.2800000026</v>
      </c>
      <c r="D100" s="51">
        <v>3327.7371962616862</v>
      </c>
      <c r="E100" s="51">
        <v>277.3114330218072</v>
      </c>
      <c r="F100" s="52" t="s">
        <v>156</v>
      </c>
      <c r="G100" s="53" t="s">
        <v>153</v>
      </c>
      <c r="H100" s="48" t="s">
        <v>0</v>
      </c>
      <c r="I100" s="48" t="str">
        <f t="shared" si="1"/>
        <v>VEJEZ PROPORCIONAL-M</v>
      </c>
      <c r="J100" s="54">
        <f>+VLOOKUP(I100,[1]codpension!$A$4:$C$30,2,FALSE)</f>
        <v>2</v>
      </c>
      <c r="K100" s="54">
        <f>+VLOOKUP(I100,[1]codpension!$A$4:$D$30,4,FALSE)</f>
        <v>1</v>
      </c>
      <c r="L100" s="54">
        <f>+VLOOKUP(I100,[1]codpension!$A$4:$C$30,3,FALSE)</f>
        <v>1</v>
      </c>
    </row>
    <row r="101" spans="1:12">
      <c r="A101" s="48">
        <v>72</v>
      </c>
      <c r="B101" s="85">
        <v>657</v>
      </c>
      <c r="C101" s="50">
        <v>2163092.1600000039</v>
      </c>
      <c r="D101" s="51">
        <v>3292.3777168949832</v>
      </c>
      <c r="E101" s="51">
        <v>274.36480974124862</v>
      </c>
      <c r="F101" s="52" t="s">
        <v>156</v>
      </c>
      <c r="G101" s="53" t="s">
        <v>153</v>
      </c>
      <c r="H101" s="48" t="s">
        <v>0</v>
      </c>
      <c r="I101" s="48" t="str">
        <f t="shared" si="1"/>
        <v>VEJEZ PROPORCIONAL-M</v>
      </c>
      <c r="J101" s="54">
        <f>+VLOOKUP(I101,[1]codpension!$A$4:$C$30,2,FALSE)</f>
        <v>2</v>
      </c>
      <c r="K101" s="54">
        <f>+VLOOKUP(I101,[1]codpension!$A$4:$D$30,4,FALSE)</f>
        <v>1</v>
      </c>
      <c r="L101" s="54">
        <f>+VLOOKUP(I101,[1]codpension!$A$4:$C$30,3,FALSE)</f>
        <v>1</v>
      </c>
    </row>
    <row r="102" spans="1:12">
      <c r="A102" s="48">
        <v>73</v>
      </c>
      <c r="B102" s="85">
        <v>609</v>
      </c>
      <c r="C102" s="50">
        <v>1977240.4800000009</v>
      </c>
      <c r="D102" s="51">
        <v>3246.7002955665039</v>
      </c>
      <c r="E102" s="51">
        <v>270.55835796387532</v>
      </c>
      <c r="F102" s="52" t="s">
        <v>156</v>
      </c>
      <c r="G102" s="53" t="s">
        <v>153</v>
      </c>
      <c r="H102" s="48" t="s">
        <v>0</v>
      </c>
      <c r="I102" s="48" t="str">
        <f t="shared" si="1"/>
        <v>VEJEZ PROPORCIONAL-M</v>
      </c>
      <c r="J102" s="54">
        <f>+VLOOKUP(I102,[1]codpension!$A$4:$C$30,2,FALSE)</f>
        <v>2</v>
      </c>
      <c r="K102" s="54">
        <f>+VLOOKUP(I102,[1]codpension!$A$4:$D$30,4,FALSE)</f>
        <v>1</v>
      </c>
      <c r="L102" s="54">
        <f>+VLOOKUP(I102,[1]codpension!$A$4:$C$30,3,FALSE)</f>
        <v>1</v>
      </c>
    </row>
    <row r="103" spans="1:12">
      <c r="A103" s="48">
        <v>74</v>
      </c>
      <c r="B103" s="85">
        <v>562</v>
      </c>
      <c r="C103" s="50">
        <v>1819794.9599999995</v>
      </c>
      <c r="D103" s="51">
        <v>3238.0693238434155</v>
      </c>
      <c r="E103" s="51">
        <v>269.83911032028465</v>
      </c>
      <c r="F103" s="52" t="s">
        <v>156</v>
      </c>
      <c r="G103" s="53" t="s">
        <v>153</v>
      </c>
      <c r="H103" s="48" t="s">
        <v>0</v>
      </c>
      <c r="I103" s="48" t="str">
        <f t="shared" si="1"/>
        <v>VEJEZ PROPORCIONAL-M</v>
      </c>
      <c r="J103" s="54">
        <f>+VLOOKUP(I103,[1]codpension!$A$4:$C$30,2,FALSE)</f>
        <v>2</v>
      </c>
      <c r="K103" s="54">
        <f>+VLOOKUP(I103,[1]codpension!$A$4:$D$30,4,FALSE)</f>
        <v>1</v>
      </c>
      <c r="L103" s="54">
        <f>+VLOOKUP(I103,[1]codpension!$A$4:$C$30,3,FALSE)</f>
        <v>1</v>
      </c>
    </row>
    <row r="104" spans="1:12">
      <c r="A104" s="48">
        <v>75</v>
      </c>
      <c r="B104" s="85">
        <v>465</v>
      </c>
      <c r="C104" s="50">
        <v>1471903.6799999997</v>
      </c>
      <c r="D104" s="51">
        <v>3165.3842580645155</v>
      </c>
      <c r="E104" s="51">
        <v>263.78202150537629</v>
      </c>
      <c r="F104" s="52" t="s">
        <v>156</v>
      </c>
      <c r="G104" s="53" t="s">
        <v>153</v>
      </c>
      <c r="H104" s="48" t="s">
        <v>0</v>
      </c>
      <c r="I104" s="48" t="str">
        <f t="shared" si="1"/>
        <v>VEJEZ PROPORCIONAL-M</v>
      </c>
      <c r="J104" s="54">
        <f>+VLOOKUP(I104,[1]codpension!$A$4:$C$30,2,FALSE)</f>
        <v>2</v>
      </c>
      <c r="K104" s="54">
        <f>+VLOOKUP(I104,[1]codpension!$A$4:$D$30,4,FALSE)</f>
        <v>1</v>
      </c>
      <c r="L104" s="54">
        <f>+VLOOKUP(I104,[1]codpension!$A$4:$C$30,3,FALSE)</f>
        <v>1</v>
      </c>
    </row>
    <row r="105" spans="1:12">
      <c r="A105" s="48">
        <v>76</v>
      </c>
      <c r="B105" s="85">
        <v>481</v>
      </c>
      <c r="C105" s="50">
        <v>1636734.2400000021</v>
      </c>
      <c r="D105" s="51">
        <v>3402.773887733892</v>
      </c>
      <c r="E105" s="51">
        <v>283.564490644491</v>
      </c>
      <c r="F105" s="52" t="s">
        <v>156</v>
      </c>
      <c r="G105" s="53" t="s">
        <v>153</v>
      </c>
      <c r="H105" s="48" t="s">
        <v>0</v>
      </c>
      <c r="I105" s="48" t="str">
        <f t="shared" si="1"/>
        <v>VEJEZ PROPORCIONAL-M</v>
      </c>
      <c r="J105" s="54">
        <f>+VLOOKUP(I105,[1]codpension!$A$4:$C$30,2,FALSE)</f>
        <v>2</v>
      </c>
      <c r="K105" s="54">
        <f>+VLOOKUP(I105,[1]codpension!$A$4:$D$30,4,FALSE)</f>
        <v>1</v>
      </c>
      <c r="L105" s="54">
        <f>+VLOOKUP(I105,[1]codpension!$A$4:$C$30,3,FALSE)</f>
        <v>1</v>
      </c>
    </row>
    <row r="106" spans="1:12">
      <c r="A106" s="48">
        <v>77</v>
      </c>
      <c r="B106" s="85">
        <v>179</v>
      </c>
      <c r="C106" s="50">
        <v>641923.43999999994</v>
      </c>
      <c r="D106" s="51">
        <v>3586.1644692737427</v>
      </c>
      <c r="E106" s="51">
        <v>298.84703910614525</v>
      </c>
      <c r="F106" s="52" t="s">
        <v>156</v>
      </c>
      <c r="G106" s="53" t="s">
        <v>153</v>
      </c>
      <c r="H106" s="48" t="s">
        <v>0</v>
      </c>
      <c r="I106" s="48" t="str">
        <f t="shared" si="1"/>
        <v>VEJEZ PROPORCIONAL-M</v>
      </c>
      <c r="J106" s="54">
        <f>+VLOOKUP(I106,[1]codpension!$A$4:$C$30,2,FALSE)</f>
        <v>2</v>
      </c>
      <c r="K106" s="54">
        <f>+VLOOKUP(I106,[1]codpension!$A$4:$D$30,4,FALSE)</f>
        <v>1</v>
      </c>
      <c r="L106" s="54">
        <f>+VLOOKUP(I106,[1]codpension!$A$4:$C$30,3,FALSE)</f>
        <v>1</v>
      </c>
    </row>
    <row r="107" spans="1:12">
      <c r="A107" s="48">
        <v>78</v>
      </c>
      <c r="B107" s="85">
        <v>144</v>
      </c>
      <c r="C107" s="50">
        <v>489303.36</v>
      </c>
      <c r="D107" s="51">
        <v>3397.94</v>
      </c>
      <c r="E107" s="51">
        <v>283.16166666666669</v>
      </c>
      <c r="F107" s="52" t="s">
        <v>156</v>
      </c>
      <c r="G107" s="53" t="s">
        <v>153</v>
      </c>
      <c r="H107" s="48" t="s">
        <v>0</v>
      </c>
      <c r="I107" s="48" t="str">
        <f t="shared" si="1"/>
        <v>VEJEZ PROPORCIONAL-M</v>
      </c>
      <c r="J107" s="54">
        <f>+VLOOKUP(I107,[1]codpension!$A$4:$C$30,2,FALSE)</f>
        <v>2</v>
      </c>
      <c r="K107" s="54">
        <f>+VLOOKUP(I107,[1]codpension!$A$4:$D$30,4,FALSE)</f>
        <v>1</v>
      </c>
      <c r="L107" s="54">
        <f>+VLOOKUP(I107,[1]codpension!$A$4:$C$30,3,FALSE)</f>
        <v>1</v>
      </c>
    </row>
    <row r="108" spans="1:12">
      <c r="A108" s="48">
        <v>79</v>
      </c>
      <c r="B108" s="85">
        <v>100</v>
      </c>
      <c r="C108" s="50">
        <v>359655.5999999998</v>
      </c>
      <c r="D108" s="51">
        <v>3596.5559999999982</v>
      </c>
      <c r="E108" s="51">
        <v>299.71299999999985</v>
      </c>
      <c r="F108" s="52" t="s">
        <v>156</v>
      </c>
      <c r="G108" s="53" t="s">
        <v>153</v>
      </c>
      <c r="H108" s="48" t="s">
        <v>0</v>
      </c>
      <c r="I108" s="48" t="str">
        <f t="shared" si="1"/>
        <v>VEJEZ PROPORCIONAL-M</v>
      </c>
      <c r="J108" s="54">
        <f>+VLOOKUP(I108,[1]codpension!$A$4:$C$30,2,FALSE)</f>
        <v>2</v>
      </c>
      <c r="K108" s="54">
        <f>+VLOOKUP(I108,[1]codpension!$A$4:$D$30,4,FALSE)</f>
        <v>1</v>
      </c>
      <c r="L108" s="54">
        <f>+VLOOKUP(I108,[1]codpension!$A$4:$C$30,3,FALSE)</f>
        <v>1</v>
      </c>
    </row>
    <row r="109" spans="1:12">
      <c r="A109" s="48">
        <v>80</v>
      </c>
      <c r="B109" s="85">
        <v>66</v>
      </c>
      <c r="C109" s="50">
        <v>235255.44000000003</v>
      </c>
      <c r="D109" s="51">
        <v>3564.4763636363641</v>
      </c>
      <c r="E109" s="51">
        <v>297.03969696969699</v>
      </c>
      <c r="F109" s="52" t="s">
        <v>156</v>
      </c>
      <c r="G109" s="53" t="s">
        <v>153</v>
      </c>
      <c r="H109" s="48" t="s">
        <v>0</v>
      </c>
      <c r="I109" s="48" t="str">
        <f t="shared" si="1"/>
        <v>VEJEZ PROPORCIONAL-M</v>
      </c>
      <c r="J109" s="54">
        <f>+VLOOKUP(I109,[1]codpension!$A$4:$C$30,2,FALSE)</f>
        <v>2</v>
      </c>
      <c r="K109" s="54">
        <f>+VLOOKUP(I109,[1]codpension!$A$4:$D$30,4,FALSE)</f>
        <v>1</v>
      </c>
      <c r="L109" s="54">
        <f>+VLOOKUP(I109,[1]codpension!$A$4:$C$30,3,FALSE)</f>
        <v>1</v>
      </c>
    </row>
    <row r="110" spans="1:12">
      <c r="A110" s="48">
        <v>81</v>
      </c>
      <c r="B110" s="85">
        <v>52</v>
      </c>
      <c r="C110" s="50">
        <v>202988.87999999998</v>
      </c>
      <c r="D110" s="51">
        <v>3903.6323076923072</v>
      </c>
      <c r="E110" s="51">
        <v>325.30269230769227</v>
      </c>
      <c r="F110" s="52" t="s">
        <v>156</v>
      </c>
      <c r="G110" s="53" t="s">
        <v>153</v>
      </c>
      <c r="H110" s="48" t="s">
        <v>0</v>
      </c>
      <c r="I110" s="48" t="str">
        <f t="shared" si="1"/>
        <v>VEJEZ PROPORCIONAL-M</v>
      </c>
      <c r="J110" s="54">
        <f>+VLOOKUP(I110,[1]codpension!$A$4:$C$30,2,FALSE)</f>
        <v>2</v>
      </c>
      <c r="K110" s="54">
        <f>+VLOOKUP(I110,[1]codpension!$A$4:$D$30,4,FALSE)</f>
        <v>1</v>
      </c>
      <c r="L110" s="54">
        <f>+VLOOKUP(I110,[1]codpension!$A$4:$C$30,3,FALSE)</f>
        <v>1</v>
      </c>
    </row>
    <row r="111" spans="1:12">
      <c r="A111" s="48">
        <v>82</v>
      </c>
      <c r="B111" s="85">
        <v>30</v>
      </c>
      <c r="C111" s="50">
        <v>83957.04</v>
      </c>
      <c r="D111" s="51">
        <v>2798.5679999999998</v>
      </c>
      <c r="E111" s="51">
        <v>233.21399999999997</v>
      </c>
      <c r="F111" s="52" t="s">
        <v>156</v>
      </c>
      <c r="G111" s="53" t="s">
        <v>153</v>
      </c>
      <c r="H111" s="48" t="s">
        <v>0</v>
      </c>
      <c r="I111" s="48" t="str">
        <f t="shared" si="1"/>
        <v>VEJEZ PROPORCIONAL-M</v>
      </c>
      <c r="J111" s="54">
        <f>+VLOOKUP(I111,[1]codpension!$A$4:$C$30,2,FALSE)</f>
        <v>2</v>
      </c>
      <c r="K111" s="54">
        <f>+VLOOKUP(I111,[1]codpension!$A$4:$D$30,4,FALSE)</f>
        <v>1</v>
      </c>
      <c r="L111" s="54">
        <f>+VLOOKUP(I111,[1]codpension!$A$4:$C$30,3,FALSE)</f>
        <v>1</v>
      </c>
    </row>
    <row r="112" spans="1:12">
      <c r="A112" s="48">
        <v>83</v>
      </c>
      <c r="B112" s="85">
        <v>24</v>
      </c>
      <c r="C112" s="50">
        <v>99130.799999999988</v>
      </c>
      <c r="D112" s="51">
        <v>4130.45</v>
      </c>
      <c r="E112" s="51">
        <v>344.20416666666665</v>
      </c>
      <c r="F112" s="52" t="s">
        <v>156</v>
      </c>
      <c r="G112" s="53" t="s">
        <v>153</v>
      </c>
      <c r="H112" s="48" t="s">
        <v>0</v>
      </c>
      <c r="I112" s="48" t="str">
        <f t="shared" si="1"/>
        <v>VEJEZ PROPORCIONAL-M</v>
      </c>
      <c r="J112" s="54">
        <f>+VLOOKUP(I112,[1]codpension!$A$4:$C$30,2,FALSE)</f>
        <v>2</v>
      </c>
      <c r="K112" s="54">
        <f>+VLOOKUP(I112,[1]codpension!$A$4:$D$30,4,FALSE)</f>
        <v>1</v>
      </c>
      <c r="L112" s="54">
        <f>+VLOOKUP(I112,[1]codpension!$A$4:$C$30,3,FALSE)</f>
        <v>1</v>
      </c>
    </row>
    <row r="113" spans="1:12">
      <c r="A113" s="48">
        <v>84</v>
      </c>
      <c r="B113" s="85">
        <v>27</v>
      </c>
      <c r="C113" s="50">
        <v>101753.51999999999</v>
      </c>
      <c r="D113" s="51">
        <v>3768.6488888888885</v>
      </c>
      <c r="E113" s="51">
        <v>314.05407407407404</v>
      </c>
      <c r="F113" s="52" t="s">
        <v>156</v>
      </c>
      <c r="G113" s="53" t="s">
        <v>153</v>
      </c>
      <c r="H113" s="48" t="s">
        <v>0</v>
      </c>
      <c r="I113" s="48" t="str">
        <f t="shared" si="1"/>
        <v>VEJEZ PROPORCIONAL-M</v>
      </c>
      <c r="J113" s="54">
        <f>+VLOOKUP(I113,[1]codpension!$A$4:$C$30,2,FALSE)</f>
        <v>2</v>
      </c>
      <c r="K113" s="54">
        <f>+VLOOKUP(I113,[1]codpension!$A$4:$D$30,4,FALSE)</f>
        <v>1</v>
      </c>
      <c r="L113" s="54">
        <f>+VLOOKUP(I113,[1]codpension!$A$4:$C$30,3,FALSE)</f>
        <v>1</v>
      </c>
    </row>
    <row r="114" spans="1:12">
      <c r="A114" s="48">
        <v>85</v>
      </c>
      <c r="B114" s="85">
        <v>12</v>
      </c>
      <c r="C114" s="50">
        <v>44097.119999999995</v>
      </c>
      <c r="D114" s="51">
        <v>3674.7599999999998</v>
      </c>
      <c r="E114" s="51">
        <v>306.22999999999996</v>
      </c>
      <c r="F114" s="52" t="s">
        <v>156</v>
      </c>
      <c r="G114" s="53" t="s">
        <v>153</v>
      </c>
      <c r="H114" s="48" t="s">
        <v>0</v>
      </c>
      <c r="I114" s="48" t="str">
        <f t="shared" si="1"/>
        <v>VEJEZ PROPORCIONAL-M</v>
      </c>
      <c r="J114" s="54">
        <f>+VLOOKUP(I114,[1]codpension!$A$4:$C$30,2,FALSE)</f>
        <v>2</v>
      </c>
      <c r="K114" s="54">
        <f>+VLOOKUP(I114,[1]codpension!$A$4:$D$30,4,FALSE)</f>
        <v>1</v>
      </c>
      <c r="L114" s="54">
        <f>+VLOOKUP(I114,[1]codpension!$A$4:$C$30,3,FALSE)</f>
        <v>1</v>
      </c>
    </row>
    <row r="115" spans="1:12">
      <c r="A115" s="48">
        <v>86</v>
      </c>
      <c r="B115" s="85">
        <v>16</v>
      </c>
      <c r="C115" s="50">
        <v>48015.599999999991</v>
      </c>
      <c r="D115" s="51">
        <v>3000.9749999999995</v>
      </c>
      <c r="E115" s="51">
        <v>250.08124999999995</v>
      </c>
      <c r="F115" s="52" t="s">
        <v>156</v>
      </c>
      <c r="G115" s="53" t="s">
        <v>153</v>
      </c>
      <c r="H115" s="48" t="s">
        <v>0</v>
      </c>
      <c r="I115" s="48" t="str">
        <f t="shared" si="1"/>
        <v>VEJEZ PROPORCIONAL-M</v>
      </c>
      <c r="J115" s="54">
        <f>+VLOOKUP(I115,[1]codpension!$A$4:$C$30,2,FALSE)</f>
        <v>2</v>
      </c>
      <c r="K115" s="54">
        <f>+VLOOKUP(I115,[1]codpension!$A$4:$D$30,4,FALSE)</f>
        <v>1</v>
      </c>
      <c r="L115" s="54">
        <f>+VLOOKUP(I115,[1]codpension!$A$4:$C$30,3,FALSE)</f>
        <v>1</v>
      </c>
    </row>
    <row r="116" spans="1:12">
      <c r="A116" s="48">
        <v>87</v>
      </c>
      <c r="B116" s="85">
        <v>8</v>
      </c>
      <c r="C116" s="50">
        <v>23755.68</v>
      </c>
      <c r="D116" s="51">
        <v>2969.46</v>
      </c>
      <c r="E116" s="51">
        <v>247.45500000000001</v>
      </c>
      <c r="F116" s="52" t="s">
        <v>156</v>
      </c>
      <c r="G116" s="53" t="s">
        <v>153</v>
      </c>
      <c r="H116" s="48" t="s">
        <v>0</v>
      </c>
      <c r="I116" s="48" t="str">
        <f t="shared" si="1"/>
        <v>VEJEZ PROPORCIONAL-M</v>
      </c>
      <c r="J116" s="54">
        <f>+VLOOKUP(I116,[1]codpension!$A$4:$C$30,2,FALSE)</f>
        <v>2</v>
      </c>
      <c r="K116" s="54">
        <f>+VLOOKUP(I116,[1]codpension!$A$4:$D$30,4,FALSE)</f>
        <v>1</v>
      </c>
      <c r="L116" s="54">
        <f>+VLOOKUP(I116,[1]codpension!$A$4:$C$30,3,FALSE)</f>
        <v>1</v>
      </c>
    </row>
    <row r="117" spans="1:12">
      <c r="A117" s="48">
        <v>88</v>
      </c>
      <c r="B117" s="85">
        <v>3</v>
      </c>
      <c r="C117" s="50">
        <v>10298.4</v>
      </c>
      <c r="D117" s="51">
        <v>3432.7999999999997</v>
      </c>
      <c r="E117" s="51">
        <v>286.06666666666666</v>
      </c>
      <c r="F117" s="52" t="s">
        <v>156</v>
      </c>
      <c r="G117" s="53" t="s">
        <v>153</v>
      </c>
      <c r="H117" s="48" t="s">
        <v>0</v>
      </c>
      <c r="I117" s="48" t="str">
        <f t="shared" si="1"/>
        <v>VEJEZ PROPORCIONAL-M</v>
      </c>
      <c r="J117" s="54">
        <f>+VLOOKUP(I117,[1]codpension!$A$4:$C$30,2,FALSE)</f>
        <v>2</v>
      </c>
      <c r="K117" s="54">
        <f>+VLOOKUP(I117,[1]codpension!$A$4:$D$30,4,FALSE)</f>
        <v>1</v>
      </c>
      <c r="L117" s="54">
        <f>+VLOOKUP(I117,[1]codpension!$A$4:$C$30,3,FALSE)</f>
        <v>1</v>
      </c>
    </row>
    <row r="118" spans="1:12">
      <c r="A118" s="48">
        <v>89</v>
      </c>
      <c r="B118" s="85">
        <v>6</v>
      </c>
      <c r="C118" s="50">
        <v>15701.52</v>
      </c>
      <c r="D118" s="51">
        <v>2616.92</v>
      </c>
      <c r="E118" s="51">
        <v>218.07666666666668</v>
      </c>
      <c r="F118" s="52" t="s">
        <v>156</v>
      </c>
      <c r="G118" s="53" t="s">
        <v>153</v>
      </c>
      <c r="H118" s="48" t="s">
        <v>0</v>
      </c>
      <c r="I118" s="48" t="str">
        <f t="shared" si="1"/>
        <v>VEJEZ PROPORCIONAL-M</v>
      </c>
      <c r="J118" s="54">
        <f>+VLOOKUP(I118,[1]codpension!$A$4:$C$30,2,FALSE)</f>
        <v>2</v>
      </c>
      <c r="K118" s="54">
        <f>+VLOOKUP(I118,[1]codpension!$A$4:$D$30,4,FALSE)</f>
        <v>1</v>
      </c>
      <c r="L118" s="54">
        <f>+VLOOKUP(I118,[1]codpension!$A$4:$C$30,3,FALSE)</f>
        <v>1</v>
      </c>
    </row>
    <row r="119" spans="1:12">
      <c r="A119" s="48">
        <v>90</v>
      </c>
      <c r="B119" s="85">
        <v>6</v>
      </c>
      <c r="C119" s="50">
        <v>14954.16</v>
      </c>
      <c r="D119" s="51">
        <v>2492.36</v>
      </c>
      <c r="E119" s="51">
        <v>207.69666666666669</v>
      </c>
      <c r="F119" s="52" t="s">
        <v>156</v>
      </c>
      <c r="G119" s="53" t="s">
        <v>153</v>
      </c>
      <c r="H119" s="48" t="s">
        <v>0</v>
      </c>
      <c r="I119" s="48" t="str">
        <f t="shared" si="1"/>
        <v>VEJEZ PROPORCIONAL-M</v>
      </c>
      <c r="J119" s="54">
        <f>+VLOOKUP(I119,[1]codpension!$A$4:$C$30,2,FALSE)</f>
        <v>2</v>
      </c>
      <c r="K119" s="54">
        <f>+VLOOKUP(I119,[1]codpension!$A$4:$D$30,4,FALSE)</f>
        <v>1</v>
      </c>
      <c r="L119" s="54">
        <f>+VLOOKUP(I119,[1]codpension!$A$4:$C$30,3,FALSE)</f>
        <v>1</v>
      </c>
    </row>
    <row r="120" spans="1:12">
      <c r="A120" s="48">
        <v>91</v>
      </c>
      <c r="B120" s="85">
        <v>3</v>
      </c>
      <c r="C120" s="50">
        <v>7614.9599999999991</v>
      </c>
      <c r="D120" s="51">
        <v>2538.3199999999997</v>
      </c>
      <c r="E120" s="51">
        <v>211.52666666666664</v>
      </c>
      <c r="F120" s="52" t="s">
        <v>156</v>
      </c>
      <c r="G120" s="53" t="s">
        <v>153</v>
      </c>
      <c r="H120" s="48" t="s">
        <v>0</v>
      </c>
      <c r="I120" s="48" t="str">
        <f t="shared" si="1"/>
        <v>VEJEZ PROPORCIONAL-M</v>
      </c>
      <c r="J120" s="54">
        <f>+VLOOKUP(I120,[1]codpension!$A$4:$C$30,2,FALSE)</f>
        <v>2</v>
      </c>
      <c r="K120" s="54">
        <f>+VLOOKUP(I120,[1]codpension!$A$4:$D$30,4,FALSE)</f>
        <v>1</v>
      </c>
      <c r="L120" s="54">
        <f>+VLOOKUP(I120,[1]codpension!$A$4:$C$30,3,FALSE)</f>
        <v>1</v>
      </c>
    </row>
    <row r="121" spans="1:12">
      <c r="A121" s="48">
        <v>92</v>
      </c>
      <c r="B121" s="85">
        <v>4</v>
      </c>
      <c r="C121" s="50">
        <v>8430.7200000000012</v>
      </c>
      <c r="D121" s="51">
        <v>2107.6800000000003</v>
      </c>
      <c r="E121" s="51">
        <v>175.64000000000001</v>
      </c>
      <c r="F121" s="52" t="s">
        <v>156</v>
      </c>
      <c r="G121" s="53" t="s">
        <v>153</v>
      </c>
      <c r="H121" s="48" t="s">
        <v>0</v>
      </c>
      <c r="I121" s="48" t="str">
        <f t="shared" si="1"/>
        <v>VEJEZ PROPORCIONAL-M</v>
      </c>
      <c r="J121" s="54">
        <f>+VLOOKUP(I121,[1]codpension!$A$4:$C$30,2,FALSE)</f>
        <v>2</v>
      </c>
      <c r="K121" s="54">
        <f>+VLOOKUP(I121,[1]codpension!$A$4:$D$30,4,FALSE)</f>
        <v>1</v>
      </c>
      <c r="L121" s="54">
        <f>+VLOOKUP(I121,[1]codpension!$A$4:$C$30,3,FALSE)</f>
        <v>1</v>
      </c>
    </row>
    <row r="122" spans="1:12">
      <c r="A122" s="48">
        <v>93</v>
      </c>
      <c r="B122" s="85">
        <v>3</v>
      </c>
      <c r="C122" s="50">
        <v>6374.4</v>
      </c>
      <c r="D122" s="51">
        <v>2124.7999999999997</v>
      </c>
      <c r="E122" s="51">
        <v>177.06666666666663</v>
      </c>
      <c r="F122" s="52" t="s">
        <v>156</v>
      </c>
      <c r="G122" s="53" t="s">
        <v>153</v>
      </c>
      <c r="H122" s="48" t="s">
        <v>0</v>
      </c>
      <c r="I122" s="48" t="str">
        <f t="shared" si="1"/>
        <v>VEJEZ PROPORCIONAL-M</v>
      </c>
      <c r="J122" s="54">
        <f>+VLOOKUP(I122,[1]codpension!$A$4:$C$30,2,FALSE)</f>
        <v>2</v>
      </c>
      <c r="K122" s="54">
        <f>+VLOOKUP(I122,[1]codpension!$A$4:$D$30,4,FALSE)</f>
        <v>1</v>
      </c>
      <c r="L122" s="54">
        <f>+VLOOKUP(I122,[1]codpension!$A$4:$C$30,3,FALSE)</f>
        <v>1</v>
      </c>
    </row>
    <row r="123" spans="1:12">
      <c r="A123" s="48">
        <v>94</v>
      </c>
      <c r="B123" s="85">
        <v>1</v>
      </c>
      <c r="C123" s="50">
        <v>2209.92</v>
      </c>
      <c r="D123" s="51">
        <v>2209.92</v>
      </c>
      <c r="E123" s="51">
        <v>184.16</v>
      </c>
      <c r="F123" s="52" t="s">
        <v>156</v>
      </c>
      <c r="G123" s="53" t="s">
        <v>153</v>
      </c>
      <c r="H123" s="48" t="s">
        <v>0</v>
      </c>
      <c r="I123" s="48" t="str">
        <f t="shared" si="1"/>
        <v>VEJEZ PROPORCIONAL-M</v>
      </c>
      <c r="J123" s="54">
        <f>+VLOOKUP(I123,[1]codpension!$A$4:$C$30,2,FALSE)</f>
        <v>2</v>
      </c>
      <c r="K123" s="54">
        <f>+VLOOKUP(I123,[1]codpension!$A$4:$D$30,4,FALSE)</f>
        <v>1</v>
      </c>
      <c r="L123" s="54">
        <f>+VLOOKUP(I123,[1]codpension!$A$4:$C$30,3,FALSE)</f>
        <v>1</v>
      </c>
    </row>
    <row r="124" spans="1:12">
      <c r="A124" s="48">
        <v>95</v>
      </c>
      <c r="B124" s="85">
        <v>3</v>
      </c>
      <c r="C124" s="50">
        <v>9028.32</v>
      </c>
      <c r="D124" s="51">
        <v>3009.44</v>
      </c>
      <c r="E124" s="51">
        <v>250.78666666666666</v>
      </c>
      <c r="F124" s="52" t="s">
        <v>156</v>
      </c>
      <c r="G124" s="53" t="s">
        <v>153</v>
      </c>
      <c r="H124" s="48" t="s">
        <v>0</v>
      </c>
      <c r="I124" s="48" t="str">
        <f t="shared" si="1"/>
        <v>VEJEZ PROPORCIONAL-M</v>
      </c>
      <c r="J124" s="54">
        <f>+VLOOKUP(I124,[1]codpension!$A$4:$C$30,2,FALSE)</f>
        <v>2</v>
      </c>
      <c r="K124" s="54">
        <f>+VLOOKUP(I124,[1]codpension!$A$4:$D$30,4,FALSE)</f>
        <v>1</v>
      </c>
      <c r="L124" s="54">
        <f>+VLOOKUP(I124,[1]codpension!$A$4:$C$30,3,FALSE)</f>
        <v>1</v>
      </c>
    </row>
    <row r="125" spans="1:12" ht="15" thickBot="1">
      <c r="A125" s="57">
        <v>99</v>
      </c>
      <c r="B125" s="86">
        <v>2</v>
      </c>
      <c r="C125" s="71">
        <v>5971.68</v>
      </c>
      <c r="D125" s="65">
        <v>2985.84</v>
      </c>
      <c r="E125" s="65">
        <v>248.82000000000002</v>
      </c>
      <c r="F125" s="66" t="s">
        <v>156</v>
      </c>
      <c r="G125" s="67" t="s">
        <v>153</v>
      </c>
      <c r="H125" s="57" t="s">
        <v>0</v>
      </c>
      <c r="I125" s="57" t="str">
        <f t="shared" si="1"/>
        <v>VEJEZ PROPORCIONAL-M</v>
      </c>
      <c r="J125" s="68">
        <f>+VLOOKUP(I125,[1]codpension!$A$4:$C$30,2,FALSE)</f>
        <v>2</v>
      </c>
      <c r="K125" s="68">
        <f>+VLOOKUP(I125,[1]codpension!$A$4:$D$30,4,FALSE)</f>
        <v>1</v>
      </c>
      <c r="L125" s="68">
        <f>+VLOOKUP(I125,[1]codpension!$A$4:$C$30,3,FALSE)</f>
        <v>1</v>
      </c>
    </row>
    <row r="126" spans="1:12" ht="15" thickTop="1">
      <c r="A126" s="81">
        <v>60</v>
      </c>
      <c r="B126" s="87">
        <v>1255</v>
      </c>
      <c r="C126" s="73">
        <v>7832288.3999999873</v>
      </c>
      <c r="D126" s="59">
        <v>6240.8672509960061</v>
      </c>
      <c r="E126" s="59">
        <v>520.07227091633388</v>
      </c>
      <c r="F126" s="60" t="s">
        <v>157</v>
      </c>
      <c r="G126" s="61" t="s">
        <v>153</v>
      </c>
      <c r="H126" s="56" t="s">
        <v>0</v>
      </c>
      <c r="I126" s="56" t="str">
        <f t="shared" si="1"/>
        <v>VEJEZ RETIRO ANTICIPADO LEY 51-M</v>
      </c>
      <c r="J126" s="62">
        <f>+VLOOKUP(I126,[1]codpension!$A$4:$C$30,2,FALSE)</f>
        <v>2</v>
      </c>
      <c r="K126" s="62">
        <f>+VLOOKUP(I126,[1]codpension!$A$4:$D$30,4,FALSE)</f>
        <v>1</v>
      </c>
      <c r="L126" s="62">
        <f>+VLOOKUP(I126,[1]codpension!$A$4:$C$30,3,FALSE)</f>
        <v>1</v>
      </c>
    </row>
    <row r="127" spans="1:12">
      <c r="A127" s="38">
        <v>61</v>
      </c>
      <c r="B127" s="85">
        <v>2247</v>
      </c>
      <c r="C127" s="50">
        <v>14296695.599999975</v>
      </c>
      <c r="D127" s="51">
        <v>6362.5703604806295</v>
      </c>
      <c r="E127" s="51">
        <v>530.21419670671912</v>
      </c>
      <c r="F127" s="52" t="s">
        <v>157</v>
      </c>
      <c r="G127" s="53" t="s">
        <v>153</v>
      </c>
      <c r="H127" s="48" t="s">
        <v>0</v>
      </c>
      <c r="I127" s="48" t="str">
        <f t="shared" si="1"/>
        <v>VEJEZ RETIRO ANTICIPADO LEY 51-M</v>
      </c>
      <c r="J127" s="54">
        <f>+VLOOKUP(I127,[1]codpension!$A$4:$C$30,2,FALSE)</f>
        <v>2</v>
      </c>
      <c r="K127" s="54">
        <f>+VLOOKUP(I127,[1]codpension!$A$4:$D$30,4,FALSE)</f>
        <v>1</v>
      </c>
      <c r="L127" s="54">
        <f>+VLOOKUP(I127,[1]codpension!$A$4:$C$30,3,FALSE)</f>
        <v>1</v>
      </c>
    </row>
    <row r="128" spans="1:12">
      <c r="A128" s="38">
        <v>62</v>
      </c>
      <c r="B128" s="85">
        <v>2172</v>
      </c>
      <c r="C128" s="50">
        <v>14075594.879999962</v>
      </c>
      <c r="D128" s="51">
        <v>6480.4764640883805</v>
      </c>
      <c r="E128" s="51">
        <v>540.03970534069833</v>
      </c>
      <c r="F128" s="52" t="s">
        <v>157</v>
      </c>
      <c r="G128" s="53" t="s">
        <v>153</v>
      </c>
      <c r="H128" s="48" t="s">
        <v>0</v>
      </c>
      <c r="I128" s="48" t="str">
        <f t="shared" si="1"/>
        <v>VEJEZ RETIRO ANTICIPADO LEY 51-M</v>
      </c>
      <c r="J128" s="54">
        <f>+VLOOKUP(I128,[1]codpension!$A$4:$C$30,2,FALSE)</f>
        <v>2</v>
      </c>
      <c r="K128" s="54">
        <f>+VLOOKUP(I128,[1]codpension!$A$4:$D$30,4,FALSE)</f>
        <v>1</v>
      </c>
      <c r="L128" s="54">
        <f>+VLOOKUP(I128,[1]codpension!$A$4:$C$30,3,FALSE)</f>
        <v>1</v>
      </c>
    </row>
    <row r="129" spans="1:12">
      <c r="A129" s="38">
        <v>63</v>
      </c>
      <c r="B129" s="85">
        <v>1962</v>
      </c>
      <c r="C129" s="50">
        <v>12166257.599999972</v>
      </c>
      <c r="D129" s="51">
        <v>6200.946788990811</v>
      </c>
      <c r="E129" s="51">
        <v>516.74556574923429</v>
      </c>
      <c r="F129" s="52" t="s">
        <v>157</v>
      </c>
      <c r="G129" s="53" t="s">
        <v>153</v>
      </c>
      <c r="H129" s="48" t="s">
        <v>0</v>
      </c>
      <c r="I129" s="48" t="str">
        <f t="shared" si="1"/>
        <v>VEJEZ RETIRO ANTICIPADO LEY 51-M</v>
      </c>
      <c r="J129" s="54">
        <f>+VLOOKUP(I129,[1]codpension!$A$4:$C$30,2,FALSE)</f>
        <v>2</v>
      </c>
      <c r="K129" s="54">
        <f>+VLOOKUP(I129,[1]codpension!$A$4:$D$30,4,FALSE)</f>
        <v>1</v>
      </c>
      <c r="L129" s="54">
        <f>+VLOOKUP(I129,[1]codpension!$A$4:$C$30,3,FALSE)</f>
        <v>1</v>
      </c>
    </row>
    <row r="130" spans="1:12">
      <c r="A130" s="38">
        <v>64</v>
      </c>
      <c r="B130" s="85">
        <v>1733</v>
      </c>
      <c r="C130" s="50">
        <v>10760229.599999988</v>
      </c>
      <c r="D130" s="51">
        <v>6209.0188113098602</v>
      </c>
      <c r="E130" s="51">
        <v>517.41823427582165</v>
      </c>
      <c r="F130" s="52" t="s">
        <v>157</v>
      </c>
      <c r="G130" s="53" t="s">
        <v>153</v>
      </c>
      <c r="H130" s="48" t="s">
        <v>0</v>
      </c>
      <c r="I130" s="48" t="str">
        <f t="shared" si="1"/>
        <v>VEJEZ RETIRO ANTICIPADO LEY 51-M</v>
      </c>
      <c r="J130" s="54">
        <f>+VLOOKUP(I130,[1]codpension!$A$4:$C$30,2,FALSE)</f>
        <v>2</v>
      </c>
      <c r="K130" s="54">
        <f>+VLOOKUP(I130,[1]codpension!$A$4:$D$30,4,FALSE)</f>
        <v>1</v>
      </c>
      <c r="L130" s="54">
        <f>+VLOOKUP(I130,[1]codpension!$A$4:$C$30,3,FALSE)</f>
        <v>1</v>
      </c>
    </row>
    <row r="131" spans="1:12">
      <c r="A131" s="38">
        <v>65</v>
      </c>
      <c r="B131" s="85">
        <v>1677</v>
      </c>
      <c r="C131" s="50">
        <v>10239372.719999989</v>
      </c>
      <c r="D131" s="51">
        <v>6105.7678711985627</v>
      </c>
      <c r="E131" s="51">
        <v>508.81398926654691</v>
      </c>
      <c r="F131" s="52" t="s">
        <v>157</v>
      </c>
      <c r="G131" s="53" t="s">
        <v>153</v>
      </c>
      <c r="H131" s="48" t="s">
        <v>0</v>
      </c>
      <c r="I131" s="48" t="str">
        <f t="shared" si="1"/>
        <v>VEJEZ RETIRO ANTICIPADO LEY 51-M</v>
      </c>
      <c r="J131" s="54">
        <f>+VLOOKUP(I131,[1]codpension!$A$4:$C$30,2,FALSE)</f>
        <v>2</v>
      </c>
      <c r="K131" s="54">
        <f>+VLOOKUP(I131,[1]codpension!$A$4:$D$30,4,FALSE)</f>
        <v>1</v>
      </c>
      <c r="L131" s="54">
        <f>+VLOOKUP(I131,[1]codpension!$A$4:$C$30,3,FALSE)</f>
        <v>1</v>
      </c>
    </row>
    <row r="132" spans="1:12">
      <c r="A132" s="38">
        <v>66</v>
      </c>
      <c r="B132" s="85">
        <v>1635</v>
      </c>
      <c r="C132" s="50">
        <v>9885079.6799999978</v>
      </c>
      <c r="D132" s="51">
        <v>6045.9202935779804</v>
      </c>
      <c r="E132" s="51">
        <v>503.82669113149836</v>
      </c>
      <c r="F132" s="52" t="s">
        <v>157</v>
      </c>
      <c r="G132" s="53" t="s">
        <v>153</v>
      </c>
      <c r="H132" s="48" t="s">
        <v>0</v>
      </c>
      <c r="I132" s="48" t="str">
        <f t="shared" ref="I132:I195" si="2">+F132&amp;"-"&amp;H132</f>
        <v>VEJEZ RETIRO ANTICIPADO LEY 51-M</v>
      </c>
      <c r="J132" s="54">
        <f>+VLOOKUP(I132,[1]codpension!$A$4:$C$30,2,FALSE)</f>
        <v>2</v>
      </c>
      <c r="K132" s="54">
        <f>+VLOOKUP(I132,[1]codpension!$A$4:$D$30,4,FALSE)</f>
        <v>1</v>
      </c>
      <c r="L132" s="54">
        <f>+VLOOKUP(I132,[1]codpension!$A$4:$C$30,3,FALSE)</f>
        <v>1</v>
      </c>
    </row>
    <row r="133" spans="1:12">
      <c r="A133" s="38">
        <v>67</v>
      </c>
      <c r="B133" s="85">
        <v>1686</v>
      </c>
      <c r="C133" s="50">
        <v>10504444.55999998</v>
      </c>
      <c r="D133" s="51">
        <v>6230.3941637010557</v>
      </c>
      <c r="E133" s="51">
        <v>519.19951364175461</v>
      </c>
      <c r="F133" s="52" t="s">
        <v>157</v>
      </c>
      <c r="G133" s="53" t="s">
        <v>153</v>
      </c>
      <c r="H133" s="48" t="s">
        <v>0</v>
      </c>
      <c r="I133" s="48" t="str">
        <f t="shared" si="2"/>
        <v>VEJEZ RETIRO ANTICIPADO LEY 51-M</v>
      </c>
      <c r="J133" s="54">
        <f>+VLOOKUP(I133,[1]codpension!$A$4:$C$30,2,FALSE)</f>
        <v>2</v>
      </c>
      <c r="K133" s="54">
        <f>+VLOOKUP(I133,[1]codpension!$A$4:$D$30,4,FALSE)</f>
        <v>1</v>
      </c>
      <c r="L133" s="54">
        <f>+VLOOKUP(I133,[1]codpension!$A$4:$C$30,3,FALSE)</f>
        <v>1</v>
      </c>
    </row>
    <row r="134" spans="1:12">
      <c r="A134" s="38">
        <v>68</v>
      </c>
      <c r="B134" s="85">
        <v>1726</v>
      </c>
      <c r="C134" s="50">
        <v>10368713.999999985</v>
      </c>
      <c r="D134" s="51">
        <v>6007.3661645422853</v>
      </c>
      <c r="E134" s="51">
        <v>500.61384704519043</v>
      </c>
      <c r="F134" s="52" t="s">
        <v>157</v>
      </c>
      <c r="G134" s="53" t="s">
        <v>153</v>
      </c>
      <c r="H134" s="48" t="s">
        <v>0</v>
      </c>
      <c r="I134" s="48" t="str">
        <f t="shared" si="2"/>
        <v>VEJEZ RETIRO ANTICIPADO LEY 51-M</v>
      </c>
      <c r="J134" s="54">
        <f>+VLOOKUP(I134,[1]codpension!$A$4:$C$30,2,FALSE)</f>
        <v>2</v>
      </c>
      <c r="K134" s="54">
        <f>+VLOOKUP(I134,[1]codpension!$A$4:$D$30,4,FALSE)</f>
        <v>1</v>
      </c>
      <c r="L134" s="54">
        <f>+VLOOKUP(I134,[1]codpension!$A$4:$C$30,3,FALSE)</f>
        <v>1</v>
      </c>
    </row>
    <row r="135" spans="1:12">
      <c r="A135" s="38">
        <v>69</v>
      </c>
      <c r="B135" s="85">
        <v>1637</v>
      </c>
      <c r="C135" s="50">
        <v>9949675.4399999753</v>
      </c>
      <c r="D135" s="51">
        <v>6077.9935491753058</v>
      </c>
      <c r="E135" s="51">
        <v>506.4994624312755</v>
      </c>
      <c r="F135" s="52" t="s">
        <v>157</v>
      </c>
      <c r="G135" s="53" t="s">
        <v>153</v>
      </c>
      <c r="H135" s="48" t="s">
        <v>0</v>
      </c>
      <c r="I135" s="48" t="str">
        <f t="shared" si="2"/>
        <v>VEJEZ RETIRO ANTICIPADO LEY 51-M</v>
      </c>
      <c r="J135" s="54">
        <f>+VLOOKUP(I135,[1]codpension!$A$4:$C$30,2,FALSE)</f>
        <v>2</v>
      </c>
      <c r="K135" s="54">
        <f>+VLOOKUP(I135,[1]codpension!$A$4:$D$30,4,FALSE)</f>
        <v>1</v>
      </c>
      <c r="L135" s="54">
        <f>+VLOOKUP(I135,[1]codpension!$A$4:$C$30,3,FALSE)</f>
        <v>1</v>
      </c>
    </row>
    <row r="136" spans="1:12">
      <c r="A136" s="38">
        <v>70</v>
      </c>
      <c r="B136" s="85">
        <v>1953</v>
      </c>
      <c r="C136" s="50">
        <v>11942401.679999974</v>
      </c>
      <c r="D136" s="51">
        <v>6114.9010138248714</v>
      </c>
      <c r="E136" s="51">
        <v>509.57508448540597</v>
      </c>
      <c r="F136" s="52" t="s">
        <v>157</v>
      </c>
      <c r="G136" s="53" t="s">
        <v>153</v>
      </c>
      <c r="H136" s="48" t="s">
        <v>0</v>
      </c>
      <c r="I136" s="48" t="str">
        <f t="shared" si="2"/>
        <v>VEJEZ RETIRO ANTICIPADO LEY 51-M</v>
      </c>
      <c r="J136" s="54">
        <f>+VLOOKUP(I136,[1]codpension!$A$4:$C$30,2,FALSE)</f>
        <v>2</v>
      </c>
      <c r="K136" s="54">
        <f>+VLOOKUP(I136,[1]codpension!$A$4:$D$30,4,FALSE)</f>
        <v>1</v>
      </c>
      <c r="L136" s="54">
        <f>+VLOOKUP(I136,[1]codpension!$A$4:$C$30,3,FALSE)</f>
        <v>1</v>
      </c>
    </row>
    <row r="137" spans="1:12">
      <c r="A137" s="38">
        <v>71</v>
      </c>
      <c r="B137" s="85">
        <v>2009</v>
      </c>
      <c r="C137" s="50">
        <v>12118937.040000016</v>
      </c>
      <c r="D137" s="51">
        <v>6032.3230662020987</v>
      </c>
      <c r="E137" s="51">
        <v>502.69358885017488</v>
      </c>
      <c r="F137" s="52" t="s">
        <v>157</v>
      </c>
      <c r="G137" s="53" t="s">
        <v>153</v>
      </c>
      <c r="H137" s="48" t="s">
        <v>0</v>
      </c>
      <c r="I137" s="48" t="str">
        <f t="shared" si="2"/>
        <v>VEJEZ RETIRO ANTICIPADO LEY 51-M</v>
      </c>
      <c r="J137" s="54">
        <f>+VLOOKUP(I137,[1]codpension!$A$4:$C$30,2,FALSE)</f>
        <v>2</v>
      </c>
      <c r="K137" s="54">
        <f>+VLOOKUP(I137,[1]codpension!$A$4:$D$30,4,FALSE)</f>
        <v>1</v>
      </c>
      <c r="L137" s="54">
        <f>+VLOOKUP(I137,[1]codpension!$A$4:$C$30,3,FALSE)</f>
        <v>1</v>
      </c>
    </row>
    <row r="138" spans="1:12">
      <c r="A138" s="38">
        <v>72</v>
      </c>
      <c r="B138" s="85">
        <v>1416</v>
      </c>
      <c r="C138" s="50">
        <v>8675618.4000000004</v>
      </c>
      <c r="D138" s="51">
        <v>6126.8491525423733</v>
      </c>
      <c r="E138" s="51">
        <v>510.57076271186446</v>
      </c>
      <c r="F138" s="52" t="s">
        <v>157</v>
      </c>
      <c r="G138" s="53" t="s">
        <v>153</v>
      </c>
      <c r="H138" s="48" t="s">
        <v>0</v>
      </c>
      <c r="I138" s="48" t="str">
        <f t="shared" si="2"/>
        <v>VEJEZ RETIRO ANTICIPADO LEY 51-M</v>
      </c>
      <c r="J138" s="54">
        <f>+VLOOKUP(I138,[1]codpension!$A$4:$C$30,2,FALSE)</f>
        <v>2</v>
      </c>
      <c r="K138" s="54">
        <f>+VLOOKUP(I138,[1]codpension!$A$4:$D$30,4,FALSE)</f>
        <v>1</v>
      </c>
      <c r="L138" s="54">
        <f>+VLOOKUP(I138,[1]codpension!$A$4:$C$30,3,FALSE)</f>
        <v>1</v>
      </c>
    </row>
    <row r="139" spans="1:12">
      <c r="A139" s="38">
        <v>73</v>
      </c>
      <c r="B139" s="85">
        <v>1353</v>
      </c>
      <c r="C139" s="50">
        <v>8661078.2399999946</v>
      </c>
      <c r="D139" s="51">
        <v>6401.3882039911268</v>
      </c>
      <c r="E139" s="51">
        <v>533.44901699926061</v>
      </c>
      <c r="F139" s="52" t="s">
        <v>157</v>
      </c>
      <c r="G139" s="53" t="s">
        <v>153</v>
      </c>
      <c r="H139" s="48" t="s">
        <v>0</v>
      </c>
      <c r="I139" s="48" t="str">
        <f t="shared" si="2"/>
        <v>VEJEZ RETIRO ANTICIPADO LEY 51-M</v>
      </c>
      <c r="J139" s="54">
        <f>+VLOOKUP(I139,[1]codpension!$A$4:$C$30,2,FALSE)</f>
        <v>2</v>
      </c>
      <c r="K139" s="54">
        <f>+VLOOKUP(I139,[1]codpension!$A$4:$D$30,4,FALSE)</f>
        <v>1</v>
      </c>
      <c r="L139" s="54">
        <f>+VLOOKUP(I139,[1]codpension!$A$4:$C$30,3,FALSE)</f>
        <v>1</v>
      </c>
    </row>
    <row r="140" spans="1:12">
      <c r="A140" s="38">
        <v>74</v>
      </c>
      <c r="B140" s="85">
        <v>1323</v>
      </c>
      <c r="C140" s="50">
        <v>8741803.4399999902</v>
      </c>
      <c r="D140" s="51">
        <v>6607.5611791383144</v>
      </c>
      <c r="E140" s="51">
        <v>550.6300982615262</v>
      </c>
      <c r="F140" s="52" t="s">
        <v>157</v>
      </c>
      <c r="G140" s="53" t="s">
        <v>153</v>
      </c>
      <c r="H140" s="48" t="s">
        <v>0</v>
      </c>
      <c r="I140" s="48" t="str">
        <f t="shared" si="2"/>
        <v>VEJEZ RETIRO ANTICIPADO LEY 51-M</v>
      </c>
      <c r="J140" s="54">
        <f>+VLOOKUP(I140,[1]codpension!$A$4:$C$30,2,FALSE)</f>
        <v>2</v>
      </c>
      <c r="K140" s="54">
        <f>+VLOOKUP(I140,[1]codpension!$A$4:$D$30,4,FALSE)</f>
        <v>1</v>
      </c>
      <c r="L140" s="54">
        <f>+VLOOKUP(I140,[1]codpension!$A$4:$C$30,3,FALSE)</f>
        <v>1</v>
      </c>
    </row>
    <row r="141" spans="1:12">
      <c r="A141" s="38">
        <v>75</v>
      </c>
      <c r="B141" s="85">
        <v>668</v>
      </c>
      <c r="C141" s="50">
        <v>4565546.8800000045</v>
      </c>
      <c r="D141" s="51">
        <v>6834.6510179640791</v>
      </c>
      <c r="E141" s="51">
        <v>569.55425149700659</v>
      </c>
      <c r="F141" s="52" t="s">
        <v>157</v>
      </c>
      <c r="G141" s="53" t="s">
        <v>153</v>
      </c>
      <c r="H141" s="48" t="s">
        <v>0</v>
      </c>
      <c r="I141" s="48" t="str">
        <f t="shared" si="2"/>
        <v>VEJEZ RETIRO ANTICIPADO LEY 51-M</v>
      </c>
      <c r="J141" s="54">
        <f>+VLOOKUP(I141,[1]codpension!$A$4:$C$30,2,FALSE)</f>
        <v>2</v>
      </c>
      <c r="K141" s="54">
        <f>+VLOOKUP(I141,[1]codpension!$A$4:$D$30,4,FALSE)</f>
        <v>1</v>
      </c>
      <c r="L141" s="54">
        <f>+VLOOKUP(I141,[1]codpension!$A$4:$C$30,3,FALSE)</f>
        <v>1</v>
      </c>
    </row>
    <row r="142" spans="1:12" ht="15" thickBot="1">
      <c r="A142" s="80">
        <v>76</v>
      </c>
      <c r="B142" s="86">
        <v>88</v>
      </c>
      <c r="C142" s="71">
        <v>699289.43999999959</v>
      </c>
      <c r="D142" s="65">
        <v>7946.4709090909046</v>
      </c>
      <c r="E142" s="65">
        <v>662.20590909090868</v>
      </c>
      <c r="F142" s="66" t="s">
        <v>157</v>
      </c>
      <c r="G142" s="67" t="s">
        <v>153</v>
      </c>
      <c r="H142" s="57" t="s">
        <v>0</v>
      </c>
      <c r="I142" s="57" t="str">
        <f t="shared" si="2"/>
        <v>VEJEZ RETIRO ANTICIPADO LEY 51-M</v>
      </c>
      <c r="J142" s="68">
        <f>+VLOOKUP(I142,[1]codpension!$A$4:$C$30,2,FALSE)</f>
        <v>2</v>
      </c>
      <c r="K142" s="68">
        <f>+VLOOKUP(I142,[1]codpension!$A$4:$D$30,4,FALSE)</f>
        <v>1</v>
      </c>
      <c r="L142" s="68">
        <f>+VLOOKUP(I142,[1]codpension!$A$4:$C$30,3,FALSE)</f>
        <v>1</v>
      </c>
    </row>
    <row r="143" spans="1:12" ht="15" thickTop="1">
      <c r="A143" s="81">
        <v>62</v>
      </c>
      <c r="B143" s="87">
        <v>3</v>
      </c>
      <c r="C143" s="73">
        <v>2278.08</v>
      </c>
      <c r="D143" s="59">
        <v>759.36</v>
      </c>
      <c r="E143" s="59">
        <v>63.28</v>
      </c>
      <c r="F143" s="60" t="s">
        <v>158</v>
      </c>
      <c r="G143" s="61" t="s">
        <v>153</v>
      </c>
      <c r="H143" s="56" t="s">
        <v>0</v>
      </c>
      <c r="I143" s="56" t="str">
        <f t="shared" si="2"/>
        <v>VEJEZ PROPORCIONAL TRAB. ESTACIONALES-M</v>
      </c>
      <c r="J143" s="62">
        <f>+VLOOKUP(I143,[1]codpension!$A$4:$C$30,2,FALSE)</f>
        <v>2</v>
      </c>
      <c r="K143" s="62">
        <f>+VLOOKUP(I143,[1]codpension!$A$4:$D$30,4,FALSE)</f>
        <v>1</v>
      </c>
      <c r="L143" s="62">
        <f>+VLOOKUP(I143,[1]codpension!$A$4:$C$30,3,FALSE)</f>
        <v>1</v>
      </c>
    </row>
    <row r="144" spans="1:12">
      <c r="A144" s="38">
        <v>63</v>
      </c>
      <c r="B144" s="85">
        <v>1</v>
      </c>
      <c r="C144" s="50">
        <v>673.43999999999994</v>
      </c>
      <c r="D144" s="51">
        <v>673.43999999999994</v>
      </c>
      <c r="E144" s="51">
        <v>56.12</v>
      </c>
      <c r="F144" s="52" t="s">
        <v>158</v>
      </c>
      <c r="G144" s="53" t="s">
        <v>153</v>
      </c>
      <c r="H144" s="48" t="s">
        <v>0</v>
      </c>
      <c r="I144" s="48" t="str">
        <f t="shared" si="2"/>
        <v>VEJEZ PROPORCIONAL TRAB. ESTACIONALES-M</v>
      </c>
      <c r="J144" s="54">
        <f>+VLOOKUP(I144,[1]codpension!$A$4:$C$30,2,FALSE)</f>
        <v>2</v>
      </c>
      <c r="K144" s="54">
        <f>+VLOOKUP(I144,[1]codpension!$A$4:$D$30,4,FALSE)</f>
        <v>1</v>
      </c>
      <c r="L144" s="54">
        <f>+VLOOKUP(I144,[1]codpension!$A$4:$C$30,3,FALSE)</f>
        <v>1</v>
      </c>
    </row>
    <row r="145" spans="1:12">
      <c r="A145" s="38">
        <v>64</v>
      </c>
      <c r="B145" s="85">
        <v>2</v>
      </c>
      <c r="C145" s="50">
        <v>3243.36</v>
      </c>
      <c r="D145" s="51">
        <v>1621.68</v>
      </c>
      <c r="E145" s="51">
        <v>135.14000000000001</v>
      </c>
      <c r="F145" s="52" t="s">
        <v>158</v>
      </c>
      <c r="G145" s="53" t="s">
        <v>153</v>
      </c>
      <c r="H145" s="48" t="s">
        <v>0</v>
      </c>
      <c r="I145" s="48" t="str">
        <f t="shared" si="2"/>
        <v>VEJEZ PROPORCIONAL TRAB. ESTACIONALES-M</v>
      </c>
      <c r="J145" s="54">
        <f>+VLOOKUP(I145,[1]codpension!$A$4:$C$30,2,FALSE)</f>
        <v>2</v>
      </c>
      <c r="K145" s="54">
        <f>+VLOOKUP(I145,[1]codpension!$A$4:$D$30,4,FALSE)</f>
        <v>1</v>
      </c>
      <c r="L145" s="54">
        <f>+VLOOKUP(I145,[1]codpension!$A$4:$C$30,3,FALSE)</f>
        <v>1</v>
      </c>
    </row>
    <row r="146" spans="1:12">
      <c r="A146" s="38">
        <v>65</v>
      </c>
      <c r="B146" s="85">
        <v>2</v>
      </c>
      <c r="C146" s="50">
        <v>1868.1599999999999</v>
      </c>
      <c r="D146" s="51">
        <v>934.07999999999993</v>
      </c>
      <c r="E146" s="51">
        <v>77.839999999999989</v>
      </c>
      <c r="F146" s="52" t="s">
        <v>158</v>
      </c>
      <c r="G146" s="53" t="s">
        <v>153</v>
      </c>
      <c r="H146" s="48" t="s">
        <v>0</v>
      </c>
      <c r="I146" s="48" t="str">
        <f t="shared" si="2"/>
        <v>VEJEZ PROPORCIONAL TRAB. ESTACIONALES-M</v>
      </c>
      <c r="J146" s="54">
        <f>+VLOOKUP(I146,[1]codpension!$A$4:$C$30,2,FALSE)</f>
        <v>2</v>
      </c>
      <c r="K146" s="54">
        <f>+VLOOKUP(I146,[1]codpension!$A$4:$D$30,4,FALSE)</f>
        <v>1</v>
      </c>
      <c r="L146" s="54">
        <f>+VLOOKUP(I146,[1]codpension!$A$4:$C$30,3,FALSE)</f>
        <v>1</v>
      </c>
    </row>
    <row r="147" spans="1:12">
      <c r="A147" s="38">
        <v>66</v>
      </c>
      <c r="B147" s="85">
        <v>4</v>
      </c>
      <c r="C147" s="50">
        <v>3621.84</v>
      </c>
      <c r="D147" s="51">
        <v>905.46</v>
      </c>
      <c r="E147" s="51">
        <v>75.454999999999998</v>
      </c>
      <c r="F147" s="52" t="s">
        <v>158</v>
      </c>
      <c r="G147" s="53" t="s">
        <v>153</v>
      </c>
      <c r="H147" s="48" t="s">
        <v>0</v>
      </c>
      <c r="I147" s="48" t="str">
        <f t="shared" si="2"/>
        <v>VEJEZ PROPORCIONAL TRAB. ESTACIONALES-M</v>
      </c>
      <c r="J147" s="54">
        <f>+VLOOKUP(I147,[1]codpension!$A$4:$C$30,2,FALSE)</f>
        <v>2</v>
      </c>
      <c r="K147" s="54">
        <f>+VLOOKUP(I147,[1]codpension!$A$4:$D$30,4,FALSE)</f>
        <v>1</v>
      </c>
      <c r="L147" s="54">
        <f>+VLOOKUP(I147,[1]codpension!$A$4:$C$30,3,FALSE)</f>
        <v>1</v>
      </c>
    </row>
    <row r="148" spans="1:12">
      <c r="A148" s="38">
        <v>67</v>
      </c>
      <c r="B148" s="85">
        <v>6</v>
      </c>
      <c r="C148" s="50">
        <v>4974.96</v>
      </c>
      <c r="D148" s="51">
        <v>829.16</v>
      </c>
      <c r="E148" s="51">
        <v>69.096666666666664</v>
      </c>
      <c r="F148" s="52" t="s">
        <v>158</v>
      </c>
      <c r="G148" s="53" t="s">
        <v>153</v>
      </c>
      <c r="H148" s="48" t="s">
        <v>0</v>
      </c>
      <c r="I148" s="48" t="str">
        <f t="shared" si="2"/>
        <v>VEJEZ PROPORCIONAL TRAB. ESTACIONALES-M</v>
      </c>
      <c r="J148" s="54">
        <f>+VLOOKUP(I148,[1]codpension!$A$4:$C$30,2,FALSE)</f>
        <v>2</v>
      </c>
      <c r="K148" s="54">
        <f>+VLOOKUP(I148,[1]codpension!$A$4:$D$30,4,FALSE)</f>
        <v>1</v>
      </c>
      <c r="L148" s="54">
        <f>+VLOOKUP(I148,[1]codpension!$A$4:$C$30,3,FALSE)</f>
        <v>1</v>
      </c>
    </row>
    <row r="149" spans="1:12">
      <c r="A149" s="38">
        <v>68</v>
      </c>
      <c r="B149" s="85">
        <v>2</v>
      </c>
      <c r="C149" s="50">
        <v>1707.3600000000001</v>
      </c>
      <c r="D149" s="51">
        <v>853.68000000000006</v>
      </c>
      <c r="E149" s="51">
        <v>71.14</v>
      </c>
      <c r="F149" s="52" t="s">
        <v>158</v>
      </c>
      <c r="G149" s="53" t="s">
        <v>153</v>
      </c>
      <c r="H149" s="48" t="s">
        <v>0</v>
      </c>
      <c r="I149" s="48" t="str">
        <f t="shared" si="2"/>
        <v>VEJEZ PROPORCIONAL TRAB. ESTACIONALES-M</v>
      </c>
      <c r="J149" s="54">
        <f>+VLOOKUP(I149,[1]codpension!$A$4:$C$30,2,FALSE)</f>
        <v>2</v>
      </c>
      <c r="K149" s="54">
        <f>+VLOOKUP(I149,[1]codpension!$A$4:$D$30,4,FALSE)</f>
        <v>1</v>
      </c>
      <c r="L149" s="54">
        <f>+VLOOKUP(I149,[1]codpension!$A$4:$C$30,3,FALSE)</f>
        <v>1</v>
      </c>
    </row>
    <row r="150" spans="1:12">
      <c r="A150" s="38">
        <v>69</v>
      </c>
      <c r="B150" s="85">
        <v>6</v>
      </c>
      <c r="C150" s="50">
        <v>5202.96</v>
      </c>
      <c r="D150" s="51">
        <v>867.16</v>
      </c>
      <c r="E150" s="51">
        <v>72.263333333333335</v>
      </c>
      <c r="F150" s="52" t="s">
        <v>158</v>
      </c>
      <c r="G150" s="53" t="s">
        <v>153</v>
      </c>
      <c r="H150" s="48" t="s">
        <v>0</v>
      </c>
      <c r="I150" s="48" t="str">
        <f t="shared" si="2"/>
        <v>VEJEZ PROPORCIONAL TRAB. ESTACIONALES-M</v>
      </c>
      <c r="J150" s="54">
        <f>+VLOOKUP(I150,[1]codpension!$A$4:$C$30,2,FALSE)</f>
        <v>2</v>
      </c>
      <c r="K150" s="54">
        <f>+VLOOKUP(I150,[1]codpension!$A$4:$D$30,4,FALSE)</f>
        <v>1</v>
      </c>
      <c r="L150" s="54">
        <f>+VLOOKUP(I150,[1]codpension!$A$4:$C$30,3,FALSE)</f>
        <v>1</v>
      </c>
    </row>
    <row r="151" spans="1:12">
      <c r="A151" s="38">
        <v>70</v>
      </c>
      <c r="B151" s="85">
        <v>3</v>
      </c>
      <c r="C151" s="50">
        <v>2352.96</v>
      </c>
      <c r="D151" s="51">
        <v>784.32</v>
      </c>
      <c r="E151" s="51">
        <v>65.36</v>
      </c>
      <c r="F151" s="52" t="s">
        <v>158</v>
      </c>
      <c r="G151" s="53" t="s">
        <v>153</v>
      </c>
      <c r="H151" s="48" t="s">
        <v>0</v>
      </c>
      <c r="I151" s="48" t="str">
        <f t="shared" si="2"/>
        <v>VEJEZ PROPORCIONAL TRAB. ESTACIONALES-M</v>
      </c>
      <c r="J151" s="54">
        <f>+VLOOKUP(I151,[1]codpension!$A$4:$C$30,2,FALSE)</f>
        <v>2</v>
      </c>
      <c r="K151" s="54">
        <f>+VLOOKUP(I151,[1]codpension!$A$4:$D$30,4,FALSE)</f>
        <v>1</v>
      </c>
      <c r="L151" s="54">
        <f>+VLOOKUP(I151,[1]codpension!$A$4:$C$30,3,FALSE)</f>
        <v>1</v>
      </c>
    </row>
    <row r="152" spans="1:12">
      <c r="A152" s="38">
        <v>71</v>
      </c>
      <c r="B152" s="85">
        <v>6</v>
      </c>
      <c r="C152" s="50">
        <v>5713.92</v>
      </c>
      <c r="D152" s="51">
        <v>952.32</v>
      </c>
      <c r="E152" s="51">
        <v>79.36</v>
      </c>
      <c r="F152" s="52" t="s">
        <v>158</v>
      </c>
      <c r="G152" s="53" t="s">
        <v>153</v>
      </c>
      <c r="H152" s="48" t="s">
        <v>0</v>
      </c>
      <c r="I152" s="48" t="str">
        <f t="shared" si="2"/>
        <v>VEJEZ PROPORCIONAL TRAB. ESTACIONALES-M</v>
      </c>
      <c r="J152" s="54">
        <f>+VLOOKUP(I152,[1]codpension!$A$4:$C$30,2,FALSE)</f>
        <v>2</v>
      </c>
      <c r="K152" s="54">
        <f>+VLOOKUP(I152,[1]codpension!$A$4:$D$30,4,FALSE)</f>
        <v>1</v>
      </c>
      <c r="L152" s="54">
        <f>+VLOOKUP(I152,[1]codpension!$A$4:$C$30,3,FALSE)</f>
        <v>1</v>
      </c>
    </row>
    <row r="153" spans="1:12">
      <c r="A153" s="38">
        <v>72</v>
      </c>
      <c r="B153" s="85">
        <v>9</v>
      </c>
      <c r="C153" s="50">
        <v>9857.0399999999991</v>
      </c>
      <c r="D153" s="51">
        <v>1095.2266666666665</v>
      </c>
      <c r="E153" s="51">
        <v>91.268888888888867</v>
      </c>
      <c r="F153" s="52" t="s">
        <v>158</v>
      </c>
      <c r="G153" s="53" t="s">
        <v>153</v>
      </c>
      <c r="H153" s="48" t="s">
        <v>0</v>
      </c>
      <c r="I153" s="48" t="str">
        <f t="shared" si="2"/>
        <v>VEJEZ PROPORCIONAL TRAB. ESTACIONALES-M</v>
      </c>
      <c r="J153" s="54">
        <f>+VLOOKUP(I153,[1]codpension!$A$4:$C$30,2,FALSE)</f>
        <v>2</v>
      </c>
      <c r="K153" s="54">
        <f>+VLOOKUP(I153,[1]codpension!$A$4:$D$30,4,FALSE)</f>
        <v>1</v>
      </c>
      <c r="L153" s="54">
        <f>+VLOOKUP(I153,[1]codpension!$A$4:$C$30,3,FALSE)</f>
        <v>1</v>
      </c>
    </row>
    <row r="154" spans="1:12">
      <c r="A154" s="38">
        <v>73</v>
      </c>
      <c r="B154" s="85">
        <v>7</v>
      </c>
      <c r="C154" s="50">
        <v>7097.2800000000007</v>
      </c>
      <c r="D154" s="51">
        <v>1013.897142857143</v>
      </c>
      <c r="E154" s="51">
        <v>84.491428571428585</v>
      </c>
      <c r="F154" s="52" t="s">
        <v>158</v>
      </c>
      <c r="G154" s="53" t="s">
        <v>153</v>
      </c>
      <c r="H154" s="48" t="s">
        <v>0</v>
      </c>
      <c r="I154" s="48" t="str">
        <f t="shared" si="2"/>
        <v>VEJEZ PROPORCIONAL TRAB. ESTACIONALES-M</v>
      </c>
      <c r="J154" s="54">
        <f>+VLOOKUP(I154,[1]codpension!$A$4:$C$30,2,FALSE)</f>
        <v>2</v>
      </c>
      <c r="K154" s="54">
        <f>+VLOOKUP(I154,[1]codpension!$A$4:$D$30,4,FALSE)</f>
        <v>1</v>
      </c>
      <c r="L154" s="54">
        <f>+VLOOKUP(I154,[1]codpension!$A$4:$C$30,3,FALSE)</f>
        <v>1</v>
      </c>
    </row>
    <row r="155" spans="1:12">
      <c r="A155" s="38">
        <v>74</v>
      </c>
      <c r="B155" s="85">
        <v>5</v>
      </c>
      <c r="C155" s="50">
        <v>4141.2</v>
      </c>
      <c r="D155" s="51">
        <v>828.24</v>
      </c>
      <c r="E155" s="51">
        <v>69.02</v>
      </c>
      <c r="F155" s="52" t="s">
        <v>158</v>
      </c>
      <c r="G155" s="53" t="s">
        <v>153</v>
      </c>
      <c r="H155" s="48" t="s">
        <v>0</v>
      </c>
      <c r="I155" s="48" t="str">
        <f t="shared" si="2"/>
        <v>VEJEZ PROPORCIONAL TRAB. ESTACIONALES-M</v>
      </c>
      <c r="J155" s="54">
        <f>+VLOOKUP(I155,[1]codpension!$A$4:$C$30,2,FALSE)</f>
        <v>2</v>
      </c>
      <c r="K155" s="54">
        <f>+VLOOKUP(I155,[1]codpension!$A$4:$D$30,4,FALSE)</f>
        <v>1</v>
      </c>
      <c r="L155" s="54">
        <f>+VLOOKUP(I155,[1]codpension!$A$4:$C$30,3,FALSE)</f>
        <v>1</v>
      </c>
    </row>
    <row r="156" spans="1:12">
      <c r="A156" s="38">
        <v>75</v>
      </c>
      <c r="B156" s="85">
        <v>12</v>
      </c>
      <c r="C156" s="50">
        <v>14439.119999999999</v>
      </c>
      <c r="D156" s="51">
        <v>1203.26</v>
      </c>
      <c r="E156" s="51">
        <v>100.27166666666666</v>
      </c>
      <c r="F156" s="52" t="s">
        <v>158</v>
      </c>
      <c r="G156" s="53" t="s">
        <v>153</v>
      </c>
      <c r="H156" s="48" t="s">
        <v>0</v>
      </c>
      <c r="I156" s="48" t="str">
        <f t="shared" si="2"/>
        <v>VEJEZ PROPORCIONAL TRAB. ESTACIONALES-M</v>
      </c>
      <c r="J156" s="54">
        <f>+VLOOKUP(I156,[1]codpension!$A$4:$C$30,2,FALSE)</f>
        <v>2</v>
      </c>
      <c r="K156" s="54">
        <f>+VLOOKUP(I156,[1]codpension!$A$4:$D$30,4,FALSE)</f>
        <v>1</v>
      </c>
      <c r="L156" s="54">
        <f>+VLOOKUP(I156,[1]codpension!$A$4:$C$30,3,FALSE)</f>
        <v>1</v>
      </c>
    </row>
    <row r="157" spans="1:12">
      <c r="A157" s="38">
        <v>76</v>
      </c>
      <c r="B157" s="85">
        <v>7</v>
      </c>
      <c r="C157" s="50">
        <v>7005.84</v>
      </c>
      <c r="D157" s="51">
        <v>1000.8342857142858</v>
      </c>
      <c r="E157" s="51">
        <v>83.402857142857144</v>
      </c>
      <c r="F157" s="52" t="s">
        <v>158</v>
      </c>
      <c r="G157" s="53" t="s">
        <v>153</v>
      </c>
      <c r="H157" s="48" t="s">
        <v>0</v>
      </c>
      <c r="I157" s="48" t="str">
        <f t="shared" si="2"/>
        <v>VEJEZ PROPORCIONAL TRAB. ESTACIONALES-M</v>
      </c>
      <c r="J157" s="54">
        <f>+VLOOKUP(I157,[1]codpension!$A$4:$C$30,2,FALSE)</f>
        <v>2</v>
      </c>
      <c r="K157" s="54">
        <f>+VLOOKUP(I157,[1]codpension!$A$4:$D$30,4,FALSE)</f>
        <v>1</v>
      </c>
      <c r="L157" s="54">
        <f>+VLOOKUP(I157,[1]codpension!$A$4:$C$30,3,FALSE)</f>
        <v>1</v>
      </c>
    </row>
    <row r="158" spans="1:12">
      <c r="A158" s="38">
        <v>77</v>
      </c>
      <c r="B158" s="85">
        <v>7</v>
      </c>
      <c r="C158" s="50">
        <v>7401.6</v>
      </c>
      <c r="D158" s="51">
        <v>1057.3714285714286</v>
      </c>
      <c r="E158" s="51">
        <v>88.114285714285714</v>
      </c>
      <c r="F158" s="52" t="s">
        <v>158</v>
      </c>
      <c r="G158" s="53" t="s">
        <v>153</v>
      </c>
      <c r="H158" s="48" t="s">
        <v>0</v>
      </c>
      <c r="I158" s="48" t="str">
        <f t="shared" si="2"/>
        <v>VEJEZ PROPORCIONAL TRAB. ESTACIONALES-M</v>
      </c>
      <c r="J158" s="54">
        <f>+VLOOKUP(I158,[1]codpension!$A$4:$C$30,2,FALSE)</f>
        <v>2</v>
      </c>
      <c r="K158" s="54">
        <f>+VLOOKUP(I158,[1]codpension!$A$4:$D$30,4,FALSE)</f>
        <v>1</v>
      </c>
      <c r="L158" s="54">
        <f>+VLOOKUP(I158,[1]codpension!$A$4:$C$30,3,FALSE)</f>
        <v>1</v>
      </c>
    </row>
    <row r="159" spans="1:12">
      <c r="A159" s="38">
        <v>78</v>
      </c>
      <c r="B159" s="85">
        <v>6</v>
      </c>
      <c r="C159" s="50">
        <v>7784.8799999999992</v>
      </c>
      <c r="D159" s="51">
        <v>1297.4799999999998</v>
      </c>
      <c r="E159" s="51">
        <v>108.12333333333332</v>
      </c>
      <c r="F159" s="52" t="s">
        <v>158</v>
      </c>
      <c r="G159" s="53" t="s">
        <v>153</v>
      </c>
      <c r="H159" s="48" t="s">
        <v>0</v>
      </c>
      <c r="I159" s="48" t="str">
        <f t="shared" si="2"/>
        <v>VEJEZ PROPORCIONAL TRAB. ESTACIONALES-M</v>
      </c>
      <c r="J159" s="54">
        <f>+VLOOKUP(I159,[1]codpension!$A$4:$C$30,2,FALSE)</f>
        <v>2</v>
      </c>
      <c r="K159" s="54">
        <f>+VLOOKUP(I159,[1]codpension!$A$4:$D$30,4,FALSE)</f>
        <v>1</v>
      </c>
      <c r="L159" s="54">
        <f>+VLOOKUP(I159,[1]codpension!$A$4:$C$30,3,FALSE)</f>
        <v>1</v>
      </c>
    </row>
    <row r="160" spans="1:12">
      <c r="A160" s="38">
        <v>79</v>
      </c>
      <c r="B160" s="85">
        <v>3</v>
      </c>
      <c r="C160" s="50">
        <v>3697.44</v>
      </c>
      <c r="D160" s="51">
        <v>1232.48</v>
      </c>
      <c r="E160" s="51">
        <v>102.70666666666666</v>
      </c>
      <c r="F160" s="52" t="s">
        <v>158</v>
      </c>
      <c r="G160" s="53" t="s">
        <v>153</v>
      </c>
      <c r="H160" s="48" t="s">
        <v>0</v>
      </c>
      <c r="I160" s="48" t="str">
        <f t="shared" si="2"/>
        <v>VEJEZ PROPORCIONAL TRAB. ESTACIONALES-M</v>
      </c>
      <c r="J160" s="54">
        <f>+VLOOKUP(I160,[1]codpension!$A$4:$C$30,2,FALSE)</f>
        <v>2</v>
      </c>
      <c r="K160" s="54">
        <f>+VLOOKUP(I160,[1]codpension!$A$4:$D$30,4,FALSE)</f>
        <v>1</v>
      </c>
      <c r="L160" s="54">
        <f>+VLOOKUP(I160,[1]codpension!$A$4:$C$30,3,FALSE)</f>
        <v>1</v>
      </c>
    </row>
    <row r="161" spans="1:12">
      <c r="A161" s="38">
        <v>80</v>
      </c>
      <c r="B161" s="85">
        <v>1</v>
      </c>
      <c r="C161" s="50">
        <v>1418.4</v>
      </c>
      <c r="D161" s="51">
        <v>1418.4</v>
      </c>
      <c r="E161" s="51">
        <v>118.2</v>
      </c>
      <c r="F161" s="52" t="s">
        <v>158</v>
      </c>
      <c r="G161" s="53" t="s">
        <v>153</v>
      </c>
      <c r="H161" s="48" t="s">
        <v>0</v>
      </c>
      <c r="I161" s="48" t="str">
        <f t="shared" si="2"/>
        <v>VEJEZ PROPORCIONAL TRAB. ESTACIONALES-M</v>
      </c>
      <c r="J161" s="54">
        <f>+VLOOKUP(I161,[1]codpension!$A$4:$C$30,2,FALSE)</f>
        <v>2</v>
      </c>
      <c r="K161" s="54">
        <f>+VLOOKUP(I161,[1]codpension!$A$4:$D$30,4,FALSE)</f>
        <v>1</v>
      </c>
      <c r="L161" s="54">
        <f>+VLOOKUP(I161,[1]codpension!$A$4:$C$30,3,FALSE)</f>
        <v>1</v>
      </c>
    </row>
    <row r="162" spans="1:12">
      <c r="A162" s="38">
        <v>82</v>
      </c>
      <c r="B162" s="85">
        <v>2</v>
      </c>
      <c r="C162" s="50">
        <v>2421.3599999999997</v>
      </c>
      <c r="D162" s="51">
        <v>1210.6799999999998</v>
      </c>
      <c r="E162" s="51">
        <v>100.88999999999999</v>
      </c>
      <c r="F162" s="52" t="s">
        <v>158</v>
      </c>
      <c r="G162" s="53" t="s">
        <v>153</v>
      </c>
      <c r="H162" s="48" t="s">
        <v>0</v>
      </c>
      <c r="I162" s="48" t="str">
        <f t="shared" si="2"/>
        <v>VEJEZ PROPORCIONAL TRAB. ESTACIONALES-M</v>
      </c>
      <c r="J162" s="54">
        <f>+VLOOKUP(I162,[1]codpension!$A$4:$C$30,2,FALSE)</f>
        <v>2</v>
      </c>
      <c r="K162" s="54">
        <f>+VLOOKUP(I162,[1]codpension!$A$4:$D$30,4,FALSE)</f>
        <v>1</v>
      </c>
      <c r="L162" s="54">
        <f>+VLOOKUP(I162,[1]codpension!$A$4:$C$30,3,FALSE)</f>
        <v>1</v>
      </c>
    </row>
    <row r="163" spans="1:12">
      <c r="A163" s="38">
        <v>83</v>
      </c>
      <c r="B163" s="85">
        <v>1</v>
      </c>
      <c r="C163" s="50">
        <v>877.92</v>
      </c>
      <c r="D163" s="51">
        <v>877.92</v>
      </c>
      <c r="E163" s="51">
        <v>73.16</v>
      </c>
      <c r="F163" s="52" t="s">
        <v>158</v>
      </c>
      <c r="G163" s="53" t="s">
        <v>153</v>
      </c>
      <c r="H163" s="48" t="s">
        <v>0</v>
      </c>
      <c r="I163" s="48" t="str">
        <f t="shared" si="2"/>
        <v>VEJEZ PROPORCIONAL TRAB. ESTACIONALES-M</v>
      </c>
      <c r="J163" s="54">
        <f>+VLOOKUP(I163,[1]codpension!$A$4:$C$30,2,FALSE)</f>
        <v>2</v>
      </c>
      <c r="K163" s="54">
        <f>+VLOOKUP(I163,[1]codpension!$A$4:$D$30,4,FALSE)</f>
        <v>1</v>
      </c>
      <c r="L163" s="54">
        <f>+VLOOKUP(I163,[1]codpension!$A$4:$C$30,3,FALSE)</f>
        <v>1</v>
      </c>
    </row>
    <row r="164" spans="1:12">
      <c r="A164" s="38">
        <v>84</v>
      </c>
      <c r="B164" s="85">
        <v>1</v>
      </c>
      <c r="C164" s="50">
        <v>1089.3600000000001</v>
      </c>
      <c r="D164" s="51">
        <v>1089.3600000000001</v>
      </c>
      <c r="E164" s="51">
        <v>90.780000000000015</v>
      </c>
      <c r="F164" s="52" t="s">
        <v>158</v>
      </c>
      <c r="G164" s="53" t="s">
        <v>153</v>
      </c>
      <c r="H164" s="48" t="s">
        <v>0</v>
      </c>
      <c r="I164" s="48" t="str">
        <f t="shared" si="2"/>
        <v>VEJEZ PROPORCIONAL TRAB. ESTACIONALES-M</v>
      </c>
      <c r="J164" s="54">
        <f>+VLOOKUP(I164,[1]codpension!$A$4:$C$30,2,FALSE)</f>
        <v>2</v>
      </c>
      <c r="K164" s="54">
        <f>+VLOOKUP(I164,[1]codpension!$A$4:$D$30,4,FALSE)</f>
        <v>1</v>
      </c>
      <c r="L164" s="54">
        <f>+VLOOKUP(I164,[1]codpension!$A$4:$C$30,3,FALSE)</f>
        <v>1</v>
      </c>
    </row>
    <row r="165" spans="1:12" ht="15" thickBot="1">
      <c r="A165" s="80">
        <v>85</v>
      </c>
      <c r="B165" s="86">
        <v>1</v>
      </c>
      <c r="C165" s="71">
        <v>1177.92</v>
      </c>
      <c r="D165" s="65">
        <v>1177.92</v>
      </c>
      <c r="E165" s="65">
        <v>98.160000000000011</v>
      </c>
      <c r="F165" s="66" t="s">
        <v>158</v>
      </c>
      <c r="G165" s="67" t="s">
        <v>153</v>
      </c>
      <c r="H165" s="57" t="s">
        <v>0</v>
      </c>
      <c r="I165" s="57" t="str">
        <f t="shared" si="2"/>
        <v>VEJEZ PROPORCIONAL TRAB. ESTACIONALES-M</v>
      </c>
      <c r="J165" s="68">
        <f>+VLOOKUP(I165,[1]codpension!$A$4:$C$30,2,FALSE)</f>
        <v>2</v>
      </c>
      <c r="K165" s="68">
        <f>+VLOOKUP(I165,[1]codpension!$A$4:$D$30,4,FALSE)</f>
        <v>1</v>
      </c>
      <c r="L165" s="68">
        <f>+VLOOKUP(I165,[1]codpension!$A$4:$C$30,3,FALSE)</f>
        <v>1</v>
      </c>
    </row>
    <row r="166" spans="1:12" ht="15" thickTop="1">
      <c r="A166" s="56">
        <v>58</v>
      </c>
      <c r="B166" s="87">
        <v>21</v>
      </c>
      <c r="C166" s="72">
        <v>115843.91999999998</v>
      </c>
      <c r="D166" s="59">
        <v>5516.3771428571417</v>
      </c>
      <c r="E166" s="59">
        <v>459.69809523809516</v>
      </c>
      <c r="F166" s="60" t="s">
        <v>159</v>
      </c>
      <c r="G166" s="61" t="s">
        <v>153</v>
      </c>
      <c r="H166" s="56" t="s">
        <v>0</v>
      </c>
      <c r="I166" s="56" t="str">
        <f t="shared" si="2"/>
        <v>VEJEZ TRABAJADORES BANANERAS-M</v>
      </c>
      <c r="J166" s="62">
        <f>+VLOOKUP(I166,[1]codpension!$A$4:$C$30,2,FALSE)</f>
        <v>2</v>
      </c>
      <c r="K166" s="62">
        <f>+VLOOKUP(I166,[1]codpension!$A$4:$D$30,4,FALSE)</f>
        <v>1</v>
      </c>
      <c r="L166" s="62">
        <f>+VLOOKUP(I166,[1]codpension!$A$4:$C$30,3,FALSE)</f>
        <v>1</v>
      </c>
    </row>
    <row r="167" spans="1:12">
      <c r="A167" s="48">
        <v>59</v>
      </c>
      <c r="B167" s="85">
        <v>79</v>
      </c>
      <c r="C167" s="49">
        <v>409553.27999999991</v>
      </c>
      <c r="D167" s="51">
        <v>5184.2187341772142</v>
      </c>
      <c r="E167" s="51">
        <v>432.01822784810116</v>
      </c>
      <c r="F167" s="52" t="s">
        <v>159</v>
      </c>
      <c r="G167" s="53" t="s">
        <v>153</v>
      </c>
      <c r="H167" s="48" t="s">
        <v>0</v>
      </c>
      <c r="I167" s="48" t="str">
        <f t="shared" si="2"/>
        <v>VEJEZ TRABAJADORES BANANERAS-M</v>
      </c>
      <c r="J167" s="54">
        <f>+VLOOKUP(I167,[1]codpension!$A$4:$C$30,2,FALSE)</f>
        <v>2</v>
      </c>
      <c r="K167" s="54">
        <f>+VLOOKUP(I167,[1]codpension!$A$4:$D$30,4,FALSE)</f>
        <v>1</v>
      </c>
      <c r="L167" s="54">
        <f>+VLOOKUP(I167,[1]codpension!$A$4:$C$30,3,FALSE)</f>
        <v>1</v>
      </c>
    </row>
    <row r="168" spans="1:12">
      <c r="A168" s="48">
        <v>60</v>
      </c>
      <c r="B168" s="85">
        <v>67</v>
      </c>
      <c r="C168" s="49">
        <v>365111.03999999992</v>
      </c>
      <c r="D168" s="51">
        <v>5449.4185074626857</v>
      </c>
      <c r="E168" s="51">
        <v>454.11820895522379</v>
      </c>
      <c r="F168" s="52" t="s">
        <v>159</v>
      </c>
      <c r="G168" s="53" t="s">
        <v>153</v>
      </c>
      <c r="H168" s="48" t="s">
        <v>0</v>
      </c>
      <c r="I168" s="48" t="str">
        <f t="shared" si="2"/>
        <v>VEJEZ TRABAJADORES BANANERAS-M</v>
      </c>
      <c r="J168" s="54">
        <f>+VLOOKUP(I168,[1]codpension!$A$4:$C$30,2,FALSE)</f>
        <v>2</v>
      </c>
      <c r="K168" s="54">
        <f>+VLOOKUP(I168,[1]codpension!$A$4:$D$30,4,FALSE)</f>
        <v>1</v>
      </c>
      <c r="L168" s="54">
        <f>+VLOOKUP(I168,[1]codpension!$A$4:$C$30,3,FALSE)</f>
        <v>1</v>
      </c>
    </row>
    <row r="169" spans="1:12">
      <c r="A169" s="48">
        <v>61</v>
      </c>
      <c r="B169" s="85">
        <v>52</v>
      </c>
      <c r="C169" s="49">
        <v>282385.91999999998</v>
      </c>
      <c r="D169" s="51">
        <v>5430.498461538461</v>
      </c>
      <c r="E169" s="51">
        <v>452.54153846153844</v>
      </c>
      <c r="F169" s="52" t="s">
        <v>159</v>
      </c>
      <c r="G169" s="53" t="s">
        <v>153</v>
      </c>
      <c r="H169" s="48" t="s">
        <v>0</v>
      </c>
      <c r="I169" s="48" t="str">
        <f t="shared" si="2"/>
        <v>VEJEZ TRABAJADORES BANANERAS-M</v>
      </c>
      <c r="J169" s="54">
        <f>+VLOOKUP(I169,[1]codpension!$A$4:$C$30,2,FALSE)</f>
        <v>2</v>
      </c>
      <c r="K169" s="54">
        <f>+VLOOKUP(I169,[1]codpension!$A$4:$D$30,4,FALSE)</f>
        <v>1</v>
      </c>
      <c r="L169" s="54">
        <f>+VLOOKUP(I169,[1]codpension!$A$4:$C$30,3,FALSE)</f>
        <v>1</v>
      </c>
    </row>
    <row r="170" spans="1:12">
      <c r="A170" s="48">
        <v>62</v>
      </c>
      <c r="B170" s="85">
        <v>59</v>
      </c>
      <c r="C170" s="49">
        <v>337164.72</v>
      </c>
      <c r="D170" s="51">
        <v>5714.6562711864399</v>
      </c>
      <c r="E170" s="51">
        <v>476.22135593220332</v>
      </c>
      <c r="F170" s="52" t="s">
        <v>159</v>
      </c>
      <c r="G170" s="53" t="s">
        <v>153</v>
      </c>
      <c r="H170" s="48" t="s">
        <v>0</v>
      </c>
      <c r="I170" s="48" t="str">
        <f t="shared" si="2"/>
        <v>VEJEZ TRABAJADORES BANANERAS-M</v>
      </c>
      <c r="J170" s="54">
        <f>+VLOOKUP(I170,[1]codpension!$A$4:$C$30,2,FALSE)</f>
        <v>2</v>
      </c>
      <c r="K170" s="54">
        <f>+VLOOKUP(I170,[1]codpension!$A$4:$D$30,4,FALSE)</f>
        <v>1</v>
      </c>
      <c r="L170" s="54">
        <f>+VLOOKUP(I170,[1]codpension!$A$4:$C$30,3,FALSE)</f>
        <v>1</v>
      </c>
    </row>
    <row r="171" spans="1:12">
      <c r="A171" s="48">
        <v>63</v>
      </c>
      <c r="B171" s="85">
        <v>64</v>
      </c>
      <c r="C171" s="49">
        <v>332314.08</v>
      </c>
      <c r="D171" s="51">
        <v>5192.4075000000003</v>
      </c>
      <c r="E171" s="51">
        <v>432.700625</v>
      </c>
      <c r="F171" s="52" t="s">
        <v>159</v>
      </c>
      <c r="G171" s="53" t="s">
        <v>153</v>
      </c>
      <c r="H171" s="48" t="s">
        <v>0</v>
      </c>
      <c r="I171" s="48" t="str">
        <f t="shared" si="2"/>
        <v>VEJEZ TRABAJADORES BANANERAS-M</v>
      </c>
      <c r="J171" s="54">
        <f>+VLOOKUP(I171,[1]codpension!$A$4:$C$30,2,FALSE)</f>
        <v>2</v>
      </c>
      <c r="K171" s="54">
        <f>+VLOOKUP(I171,[1]codpension!$A$4:$D$30,4,FALSE)</f>
        <v>1</v>
      </c>
      <c r="L171" s="54">
        <f>+VLOOKUP(I171,[1]codpension!$A$4:$C$30,3,FALSE)</f>
        <v>1</v>
      </c>
    </row>
    <row r="172" spans="1:12">
      <c r="A172" s="48">
        <v>64</v>
      </c>
      <c r="B172" s="85">
        <v>41</v>
      </c>
      <c r="C172" s="49">
        <v>204444.96</v>
      </c>
      <c r="D172" s="51">
        <v>4986.4624390243898</v>
      </c>
      <c r="E172" s="51">
        <v>415.53853658536582</v>
      </c>
      <c r="F172" s="52" t="s">
        <v>159</v>
      </c>
      <c r="G172" s="53" t="s">
        <v>153</v>
      </c>
      <c r="H172" s="48" t="s">
        <v>0</v>
      </c>
      <c r="I172" s="48" t="str">
        <f t="shared" si="2"/>
        <v>VEJEZ TRABAJADORES BANANERAS-M</v>
      </c>
      <c r="J172" s="54">
        <f>+VLOOKUP(I172,[1]codpension!$A$4:$C$30,2,FALSE)</f>
        <v>2</v>
      </c>
      <c r="K172" s="54">
        <f>+VLOOKUP(I172,[1]codpension!$A$4:$D$30,4,FALSE)</f>
        <v>1</v>
      </c>
      <c r="L172" s="54">
        <f>+VLOOKUP(I172,[1]codpension!$A$4:$C$30,3,FALSE)</f>
        <v>1</v>
      </c>
    </row>
    <row r="173" spans="1:12">
      <c r="A173" s="48">
        <v>65</v>
      </c>
      <c r="B173" s="85">
        <v>10</v>
      </c>
      <c r="C173" s="49">
        <v>59436.479999999996</v>
      </c>
      <c r="D173" s="51">
        <v>5943.6479999999992</v>
      </c>
      <c r="E173" s="51">
        <v>495.30399999999992</v>
      </c>
      <c r="F173" s="52" t="s">
        <v>159</v>
      </c>
      <c r="G173" s="53" t="s">
        <v>153</v>
      </c>
      <c r="H173" s="48" t="s">
        <v>0</v>
      </c>
      <c r="I173" s="48" t="str">
        <f t="shared" si="2"/>
        <v>VEJEZ TRABAJADORES BANANERAS-M</v>
      </c>
      <c r="J173" s="54">
        <f>+VLOOKUP(I173,[1]codpension!$A$4:$C$30,2,FALSE)</f>
        <v>2</v>
      </c>
      <c r="K173" s="54">
        <f>+VLOOKUP(I173,[1]codpension!$A$4:$D$30,4,FALSE)</f>
        <v>1</v>
      </c>
      <c r="L173" s="54">
        <f>+VLOOKUP(I173,[1]codpension!$A$4:$C$30,3,FALSE)</f>
        <v>1</v>
      </c>
    </row>
    <row r="174" spans="1:12">
      <c r="A174" s="48">
        <v>66</v>
      </c>
      <c r="B174" s="85">
        <v>11</v>
      </c>
      <c r="C174" s="49">
        <v>63808.799999999996</v>
      </c>
      <c r="D174" s="51">
        <v>5800.7999999999993</v>
      </c>
      <c r="E174" s="51">
        <v>483.39999999999992</v>
      </c>
      <c r="F174" s="52" t="s">
        <v>159</v>
      </c>
      <c r="G174" s="53" t="s">
        <v>153</v>
      </c>
      <c r="H174" s="48" t="s">
        <v>0</v>
      </c>
      <c r="I174" s="48" t="str">
        <f t="shared" si="2"/>
        <v>VEJEZ TRABAJADORES BANANERAS-M</v>
      </c>
      <c r="J174" s="54">
        <f>+VLOOKUP(I174,[1]codpension!$A$4:$C$30,2,FALSE)</f>
        <v>2</v>
      </c>
      <c r="K174" s="54">
        <f>+VLOOKUP(I174,[1]codpension!$A$4:$D$30,4,FALSE)</f>
        <v>1</v>
      </c>
      <c r="L174" s="54">
        <f>+VLOOKUP(I174,[1]codpension!$A$4:$C$30,3,FALSE)</f>
        <v>1</v>
      </c>
    </row>
    <row r="175" spans="1:12">
      <c r="A175" s="48">
        <v>67</v>
      </c>
      <c r="B175" s="85">
        <v>2</v>
      </c>
      <c r="C175" s="49">
        <v>9279.6</v>
      </c>
      <c r="D175" s="51">
        <v>4639.8</v>
      </c>
      <c r="E175" s="51">
        <v>386.65000000000003</v>
      </c>
      <c r="F175" s="52" t="s">
        <v>159</v>
      </c>
      <c r="G175" s="53" t="s">
        <v>153</v>
      </c>
      <c r="H175" s="48" t="s">
        <v>0</v>
      </c>
      <c r="I175" s="48" t="str">
        <f t="shared" si="2"/>
        <v>VEJEZ TRABAJADORES BANANERAS-M</v>
      </c>
      <c r="J175" s="54">
        <f>+VLOOKUP(I175,[1]codpension!$A$4:$C$30,2,FALSE)</f>
        <v>2</v>
      </c>
      <c r="K175" s="54">
        <f>+VLOOKUP(I175,[1]codpension!$A$4:$D$30,4,FALSE)</f>
        <v>1</v>
      </c>
      <c r="L175" s="54">
        <f>+VLOOKUP(I175,[1]codpension!$A$4:$C$30,3,FALSE)</f>
        <v>1</v>
      </c>
    </row>
    <row r="176" spans="1:12">
      <c r="A176" s="48">
        <v>68</v>
      </c>
      <c r="B176" s="85">
        <v>3</v>
      </c>
      <c r="C176" s="49">
        <v>13943.04</v>
      </c>
      <c r="D176" s="51">
        <v>4647.68</v>
      </c>
      <c r="E176" s="51">
        <v>387.30666666666667</v>
      </c>
      <c r="F176" s="52" t="s">
        <v>159</v>
      </c>
      <c r="G176" s="53" t="s">
        <v>153</v>
      </c>
      <c r="H176" s="48" t="s">
        <v>0</v>
      </c>
      <c r="I176" s="48" t="str">
        <f t="shared" si="2"/>
        <v>VEJEZ TRABAJADORES BANANERAS-M</v>
      </c>
      <c r="J176" s="54">
        <f>+VLOOKUP(I176,[1]codpension!$A$4:$C$30,2,FALSE)</f>
        <v>2</v>
      </c>
      <c r="K176" s="54">
        <f>+VLOOKUP(I176,[1]codpension!$A$4:$D$30,4,FALSE)</f>
        <v>1</v>
      </c>
      <c r="L176" s="54">
        <f>+VLOOKUP(I176,[1]codpension!$A$4:$C$30,3,FALSE)</f>
        <v>1</v>
      </c>
    </row>
    <row r="177" spans="1:12" ht="15" thickBot="1">
      <c r="A177" s="57">
        <v>69</v>
      </c>
      <c r="B177" s="86">
        <v>1</v>
      </c>
      <c r="C177" s="70">
        <v>4155.84</v>
      </c>
      <c r="D177" s="65">
        <v>4155.84</v>
      </c>
      <c r="E177" s="65">
        <v>346.32</v>
      </c>
      <c r="F177" s="66" t="s">
        <v>159</v>
      </c>
      <c r="G177" s="67" t="s">
        <v>153</v>
      </c>
      <c r="H177" s="57" t="s">
        <v>0</v>
      </c>
      <c r="I177" s="57" t="str">
        <f t="shared" si="2"/>
        <v>VEJEZ TRABAJADORES BANANERAS-M</v>
      </c>
      <c r="J177" s="68">
        <f>+VLOOKUP(I177,[1]codpension!$A$4:$C$30,2,FALSE)</f>
        <v>2</v>
      </c>
      <c r="K177" s="68">
        <f>+VLOOKUP(I177,[1]codpension!$A$4:$D$30,4,FALSE)</f>
        <v>1</v>
      </c>
      <c r="L177" s="68">
        <f>+VLOOKUP(I177,[1]codpension!$A$4:$C$30,3,FALSE)</f>
        <v>1</v>
      </c>
    </row>
    <row r="178" spans="1:12" ht="15" thickTop="1">
      <c r="A178" s="56">
        <v>32</v>
      </c>
      <c r="B178" s="87">
        <v>1</v>
      </c>
      <c r="C178" s="73">
        <v>3230.6400000000003</v>
      </c>
      <c r="D178" s="59">
        <v>3230.6400000000003</v>
      </c>
      <c r="E178" s="59">
        <v>269.22000000000003</v>
      </c>
      <c r="F178" s="60" t="s">
        <v>160</v>
      </c>
      <c r="G178" s="61" t="s">
        <v>153</v>
      </c>
      <c r="H178" s="56" t="s">
        <v>0</v>
      </c>
      <c r="I178" s="56" t="str">
        <f t="shared" si="2"/>
        <v>INVALIDEZ-M</v>
      </c>
      <c r="J178" s="62">
        <f>+VLOOKUP(I178,[1]codpension!$A$4:$C$30,2,FALSE)</f>
        <v>4</v>
      </c>
      <c r="K178" s="62">
        <f>+VLOOKUP(I178,[1]codpension!$A$4:$D$30,4,FALSE)</f>
        <v>1</v>
      </c>
      <c r="L178" s="62">
        <f>+VLOOKUP(I178,[1]codpension!$A$4:$C$30,3,FALSE)</f>
        <v>1</v>
      </c>
    </row>
    <row r="179" spans="1:12">
      <c r="A179" s="48">
        <v>33</v>
      </c>
      <c r="B179" s="85">
        <v>3</v>
      </c>
      <c r="C179" s="50">
        <v>10825.919999999998</v>
      </c>
      <c r="D179" s="51">
        <v>3608.6399999999994</v>
      </c>
      <c r="E179" s="51">
        <v>300.71999999999997</v>
      </c>
      <c r="F179" s="52" t="s">
        <v>160</v>
      </c>
      <c r="G179" s="53" t="s">
        <v>153</v>
      </c>
      <c r="H179" s="48" t="s">
        <v>0</v>
      </c>
      <c r="I179" s="48" t="str">
        <f t="shared" si="2"/>
        <v>INVALIDEZ-M</v>
      </c>
      <c r="J179" s="54">
        <f>+VLOOKUP(I179,[1]codpension!$A$4:$C$30,2,FALSE)</f>
        <v>4</v>
      </c>
      <c r="K179" s="54">
        <f>+VLOOKUP(I179,[1]codpension!$A$4:$D$30,4,FALSE)</f>
        <v>1</v>
      </c>
      <c r="L179" s="54">
        <f>+VLOOKUP(I179,[1]codpension!$A$4:$C$30,3,FALSE)</f>
        <v>1</v>
      </c>
    </row>
    <row r="180" spans="1:12">
      <c r="A180" s="48">
        <v>34</v>
      </c>
      <c r="B180" s="85">
        <v>5</v>
      </c>
      <c r="C180" s="50">
        <v>18006</v>
      </c>
      <c r="D180" s="51">
        <v>3601.2</v>
      </c>
      <c r="E180" s="51">
        <v>300.09999999999997</v>
      </c>
      <c r="F180" s="52" t="s">
        <v>160</v>
      </c>
      <c r="G180" s="53" t="s">
        <v>153</v>
      </c>
      <c r="H180" s="48" t="s">
        <v>0</v>
      </c>
      <c r="I180" s="48" t="str">
        <f t="shared" si="2"/>
        <v>INVALIDEZ-M</v>
      </c>
      <c r="J180" s="54">
        <f>+VLOOKUP(I180,[1]codpension!$A$4:$C$30,2,FALSE)</f>
        <v>4</v>
      </c>
      <c r="K180" s="54">
        <f>+VLOOKUP(I180,[1]codpension!$A$4:$D$30,4,FALSE)</f>
        <v>1</v>
      </c>
      <c r="L180" s="54">
        <f>+VLOOKUP(I180,[1]codpension!$A$4:$C$30,3,FALSE)</f>
        <v>1</v>
      </c>
    </row>
    <row r="181" spans="1:12">
      <c r="A181" s="48">
        <v>35</v>
      </c>
      <c r="B181" s="85">
        <v>11</v>
      </c>
      <c r="C181" s="50">
        <v>55738.559999999998</v>
      </c>
      <c r="D181" s="51">
        <v>5067.1418181818181</v>
      </c>
      <c r="E181" s="51">
        <v>422.26181818181817</v>
      </c>
      <c r="F181" s="52" t="s">
        <v>160</v>
      </c>
      <c r="G181" s="53" t="s">
        <v>153</v>
      </c>
      <c r="H181" s="48" t="s">
        <v>0</v>
      </c>
      <c r="I181" s="48" t="str">
        <f t="shared" si="2"/>
        <v>INVALIDEZ-M</v>
      </c>
      <c r="J181" s="54">
        <f>+VLOOKUP(I181,[1]codpension!$A$4:$C$30,2,FALSE)</f>
        <v>4</v>
      </c>
      <c r="K181" s="54">
        <f>+VLOOKUP(I181,[1]codpension!$A$4:$D$30,4,FALSE)</f>
        <v>1</v>
      </c>
      <c r="L181" s="54">
        <f>+VLOOKUP(I181,[1]codpension!$A$4:$C$30,3,FALSE)</f>
        <v>1</v>
      </c>
    </row>
    <row r="182" spans="1:12">
      <c r="A182" s="48">
        <v>36</v>
      </c>
      <c r="B182" s="85">
        <v>11</v>
      </c>
      <c r="C182" s="50">
        <v>44922.720000000001</v>
      </c>
      <c r="D182" s="51">
        <v>4083.8836363636365</v>
      </c>
      <c r="E182" s="51">
        <v>340.32363636363635</v>
      </c>
      <c r="F182" s="52" t="s">
        <v>160</v>
      </c>
      <c r="G182" s="53" t="s">
        <v>153</v>
      </c>
      <c r="H182" s="48" t="s">
        <v>0</v>
      </c>
      <c r="I182" s="48" t="str">
        <f t="shared" si="2"/>
        <v>INVALIDEZ-M</v>
      </c>
      <c r="J182" s="54">
        <f>+VLOOKUP(I182,[1]codpension!$A$4:$C$30,2,FALSE)</f>
        <v>4</v>
      </c>
      <c r="K182" s="54">
        <f>+VLOOKUP(I182,[1]codpension!$A$4:$D$30,4,FALSE)</f>
        <v>1</v>
      </c>
      <c r="L182" s="54">
        <f>+VLOOKUP(I182,[1]codpension!$A$4:$C$30,3,FALSE)</f>
        <v>1</v>
      </c>
    </row>
    <row r="183" spans="1:12">
      <c r="A183" s="48">
        <v>37</v>
      </c>
      <c r="B183" s="85">
        <v>18</v>
      </c>
      <c r="C183" s="50">
        <v>92128.56</v>
      </c>
      <c r="D183" s="51">
        <v>5118.2533333333331</v>
      </c>
      <c r="E183" s="51">
        <v>426.52111111111111</v>
      </c>
      <c r="F183" s="52" t="s">
        <v>160</v>
      </c>
      <c r="G183" s="53" t="s">
        <v>153</v>
      </c>
      <c r="H183" s="48" t="s">
        <v>0</v>
      </c>
      <c r="I183" s="48" t="str">
        <f t="shared" si="2"/>
        <v>INVALIDEZ-M</v>
      </c>
      <c r="J183" s="54">
        <f>+VLOOKUP(I183,[1]codpension!$A$4:$C$30,2,FALSE)</f>
        <v>4</v>
      </c>
      <c r="K183" s="54">
        <f>+VLOOKUP(I183,[1]codpension!$A$4:$D$30,4,FALSE)</f>
        <v>1</v>
      </c>
      <c r="L183" s="54">
        <f>+VLOOKUP(I183,[1]codpension!$A$4:$C$30,3,FALSE)</f>
        <v>1</v>
      </c>
    </row>
    <row r="184" spans="1:12">
      <c r="A184" s="48">
        <v>38</v>
      </c>
      <c r="B184" s="85">
        <v>25</v>
      </c>
      <c r="C184" s="50">
        <v>105782.87999999999</v>
      </c>
      <c r="D184" s="51">
        <v>4231.3152</v>
      </c>
      <c r="E184" s="51">
        <v>352.6096</v>
      </c>
      <c r="F184" s="52" t="s">
        <v>160</v>
      </c>
      <c r="G184" s="53" t="s">
        <v>153</v>
      </c>
      <c r="H184" s="48" t="s">
        <v>0</v>
      </c>
      <c r="I184" s="48" t="str">
        <f t="shared" si="2"/>
        <v>INVALIDEZ-M</v>
      </c>
      <c r="J184" s="54">
        <f>+VLOOKUP(I184,[1]codpension!$A$4:$C$30,2,FALSE)</f>
        <v>4</v>
      </c>
      <c r="K184" s="54">
        <f>+VLOOKUP(I184,[1]codpension!$A$4:$D$30,4,FALSE)</f>
        <v>1</v>
      </c>
      <c r="L184" s="54">
        <f>+VLOOKUP(I184,[1]codpension!$A$4:$C$30,3,FALSE)</f>
        <v>1</v>
      </c>
    </row>
    <row r="185" spans="1:12">
      <c r="A185" s="48">
        <v>39</v>
      </c>
      <c r="B185" s="85">
        <v>25</v>
      </c>
      <c r="C185" s="50">
        <v>106367.52</v>
      </c>
      <c r="D185" s="51">
        <v>4254.7008000000005</v>
      </c>
      <c r="E185" s="51">
        <v>354.55840000000006</v>
      </c>
      <c r="F185" s="52" t="s">
        <v>160</v>
      </c>
      <c r="G185" s="53" t="s">
        <v>153</v>
      </c>
      <c r="H185" s="48" t="s">
        <v>0</v>
      </c>
      <c r="I185" s="48" t="str">
        <f t="shared" si="2"/>
        <v>INVALIDEZ-M</v>
      </c>
      <c r="J185" s="54">
        <f>+VLOOKUP(I185,[1]codpension!$A$4:$C$30,2,FALSE)</f>
        <v>4</v>
      </c>
      <c r="K185" s="54">
        <f>+VLOOKUP(I185,[1]codpension!$A$4:$D$30,4,FALSE)</f>
        <v>1</v>
      </c>
      <c r="L185" s="54">
        <f>+VLOOKUP(I185,[1]codpension!$A$4:$C$30,3,FALSE)</f>
        <v>1</v>
      </c>
    </row>
    <row r="186" spans="1:12">
      <c r="A186" s="48">
        <v>40</v>
      </c>
      <c r="B186" s="85">
        <v>37</v>
      </c>
      <c r="C186" s="50">
        <v>153241.68000000002</v>
      </c>
      <c r="D186" s="51">
        <v>4141.6670270270279</v>
      </c>
      <c r="E186" s="51">
        <v>345.13891891891899</v>
      </c>
      <c r="F186" s="52" t="s">
        <v>160</v>
      </c>
      <c r="G186" s="53" t="s">
        <v>153</v>
      </c>
      <c r="H186" s="48" t="s">
        <v>0</v>
      </c>
      <c r="I186" s="48" t="str">
        <f t="shared" si="2"/>
        <v>INVALIDEZ-M</v>
      </c>
      <c r="J186" s="54">
        <f>+VLOOKUP(I186,[1]codpension!$A$4:$C$30,2,FALSE)</f>
        <v>4</v>
      </c>
      <c r="K186" s="54">
        <f>+VLOOKUP(I186,[1]codpension!$A$4:$D$30,4,FALSE)</f>
        <v>1</v>
      </c>
      <c r="L186" s="54">
        <f>+VLOOKUP(I186,[1]codpension!$A$4:$C$30,3,FALSE)</f>
        <v>1</v>
      </c>
    </row>
    <row r="187" spans="1:12">
      <c r="A187" s="48">
        <v>41</v>
      </c>
      <c r="B187" s="85">
        <v>45</v>
      </c>
      <c r="C187" s="50">
        <v>174468.48000000004</v>
      </c>
      <c r="D187" s="51">
        <v>3877.0773333333341</v>
      </c>
      <c r="E187" s="51">
        <v>323.08977777777784</v>
      </c>
      <c r="F187" s="52" t="s">
        <v>160</v>
      </c>
      <c r="G187" s="53" t="s">
        <v>153</v>
      </c>
      <c r="H187" s="48" t="s">
        <v>0</v>
      </c>
      <c r="I187" s="48" t="str">
        <f t="shared" si="2"/>
        <v>INVALIDEZ-M</v>
      </c>
      <c r="J187" s="54">
        <f>+VLOOKUP(I187,[1]codpension!$A$4:$C$30,2,FALSE)</f>
        <v>4</v>
      </c>
      <c r="K187" s="54">
        <f>+VLOOKUP(I187,[1]codpension!$A$4:$D$30,4,FALSE)</f>
        <v>1</v>
      </c>
      <c r="L187" s="54">
        <f>+VLOOKUP(I187,[1]codpension!$A$4:$C$30,3,FALSE)</f>
        <v>1</v>
      </c>
    </row>
    <row r="188" spans="1:12">
      <c r="A188" s="48">
        <v>42</v>
      </c>
      <c r="B188" s="85">
        <v>40</v>
      </c>
      <c r="C188" s="50">
        <v>167749.68000000008</v>
      </c>
      <c r="D188" s="51">
        <v>4193.742000000002</v>
      </c>
      <c r="E188" s="51">
        <v>349.47850000000017</v>
      </c>
      <c r="F188" s="52" t="s">
        <v>160</v>
      </c>
      <c r="G188" s="53" t="s">
        <v>153</v>
      </c>
      <c r="H188" s="48" t="s">
        <v>0</v>
      </c>
      <c r="I188" s="48" t="str">
        <f t="shared" si="2"/>
        <v>INVALIDEZ-M</v>
      </c>
      <c r="J188" s="54">
        <f>+VLOOKUP(I188,[1]codpension!$A$4:$C$30,2,FALSE)</f>
        <v>4</v>
      </c>
      <c r="K188" s="54">
        <f>+VLOOKUP(I188,[1]codpension!$A$4:$D$30,4,FALSE)</f>
        <v>1</v>
      </c>
      <c r="L188" s="54">
        <f>+VLOOKUP(I188,[1]codpension!$A$4:$C$30,3,FALSE)</f>
        <v>1</v>
      </c>
    </row>
    <row r="189" spans="1:12">
      <c r="A189" s="48">
        <v>43</v>
      </c>
      <c r="B189" s="85">
        <v>61</v>
      </c>
      <c r="C189" s="50">
        <v>228434.64</v>
      </c>
      <c r="D189" s="51">
        <v>3744.8301639344263</v>
      </c>
      <c r="E189" s="51">
        <v>312.06918032786888</v>
      </c>
      <c r="F189" s="52" t="s">
        <v>160</v>
      </c>
      <c r="G189" s="53" t="s">
        <v>153</v>
      </c>
      <c r="H189" s="48" t="s">
        <v>0</v>
      </c>
      <c r="I189" s="48" t="str">
        <f t="shared" si="2"/>
        <v>INVALIDEZ-M</v>
      </c>
      <c r="J189" s="54">
        <f>+VLOOKUP(I189,[1]codpension!$A$4:$C$30,2,FALSE)</f>
        <v>4</v>
      </c>
      <c r="K189" s="54">
        <f>+VLOOKUP(I189,[1]codpension!$A$4:$D$30,4,FALSE)</f>
        <v>1</v>
      </c>
      <c r="L189" s="54">
        <f>+VLOOKUP(I189,[1]codpension!$A$4:$C$30,3,FALSE)</f>
        <v>1</v>
      </c>
    </row>
    <row r="190" spans="1:12">
      <c r="A190" s="48">
        <v>44</v>
      </c>
      <c r="B190" s="85">
        <v>63</v>
      </c>
      <c r="C190" s="50">
        <v>253540.08000000002</v>
      </c>
      <c r="D190" s="51">
        <v>4024.4457142857145</v>
      </c>
      <c r="E190" s="51">
        <v>335.37047619047621</v>
      </c>
      <c r="F190" s="52" t="s">
        <v>160</v>
      </c>
      <c r="G190" s="53" t="s">
        <v>153</v>
      </c>
      <c r="H190" s="48" t="s">
        <v>0</v>
      </c>
      <c r="I190" s="48" t="str">
        <f t="shared" si="2"/>
        <v>INVALIDEZ-M</v>
      </c>
      <c r="J190" s="54">
        <f>+VLOOKUP(I190,[1]codpension!$A$4:$C$30,2,FALSE)</f>
        <v>4</v>
      </c>
      <c r="K190" s="54">
        <f>+VLOOKUP(I190,[1]codpension!$A$4:$D$30,4,FALSE)</f>
        <v>1</v>
      </c>
      <c r="L190" s="54">
        <f>+VLOOKUP(I190,[1]codpension!$A$4:$C$30,3,FALSE)</f>
        <v>1</v>
      </c>
    </row>
    <row r="191" spans="1:12">
      <c r="A191" s="48">
        <v>45</v>
      </c>
      <c r="B191" s="85">
        <v>57</v>
      </c>
      <c r="C191" s="50">
        <v>249066.96</v>
      </c>
      <c r="D191" s="51">
        <v>4369.5957894736839</v>
      </c>
      <c r="E191" s="51">
        <v>364.13298245614033</v>
      </c>
      <c r="F191" s="52" t="s">
        <v>160</v>
      </c>
      <c r="G191" s="53" t="s">
        <v>153</v>
      </c>
      <c r="H191" s="48" t="s">
        <v>0</v>
      </c>
      <c r="I191" s="48" t="str">
        <f t="shared" si="2"/>
        <v>INVALIDEZ-M</v>
      </c>
      <c r="J191" s="54">
        <f>+VLOOKUP(I191,[1]codpension!$A$4:$C$30,2,FALSE)</f>
        <v>4</v>
      </c>
      <c r="K191" s="54">
        <f>+VLOOKUP(I191,[1]codpension!$A$4:$D$30,4,FALSE)</f>
        <v>1</v>
      </c>
      <c r="L191" s="54">
        <f>+VLOOKUP(I191,[1]codpension!$A$4:$C$30,3,FALSE)</f>
        <v>1</v>
      </c>
    </row>
    <row r="192" spans="1:12">
      <c r="A192" s="48">
        <v>46</v>
      </c>
      <c r="B192" s="85">
        <v>68</v>
      </c>
      <c r="C192" s="50">
        <v>264043.67999999993</v>
      </c>
      <c r="D192" s="51">
        <v>3882.9952941176462</v>
      </c>
      <c r="E192" s="51">
        <v>323.58294117647051</v>
      </c>
      <c r="F192" s="52" t="s">
        <v>160</v>
      </c>
      <c r="G192" s="53" t="s">
        <v>153</v>
      </c>
      <c r="H192" s="48" t="s">
        <v>0</v>
      </c>
      <c r="I192" s="48" t="str">
        <f t="shared" si="2"/>
        <v>INVALIDEZ-M</v>
      </c>
      <c r="J192" s="54">
        <f>+VLOOKUP(I192,[1]codpension!$A$4:$C$30,2,FALSE)</f>
        <v>4</v>
      </c>
      <c r="K192" s="54">
        <f>+VLOOKUP(I192,[1]codpension!$A$4:$D$30,4,FALSE)</f>
        <v>1</v>
      </c>
      <c r="L192" s="54">
        <f>+VLOOKUP(I192,[1]codpension!$A$4:$C$30,3,FALSE)</f>
        <v>1</v>
      </c>
    </row>
    <row r="193" spans="1:12">
      <c r="A193" s="48">
        <v>47</v>
      </c>
      <c r="B193" s="85">
        <v>94</v>
      </c>
      <c r="C193" s="50">
        <v>363192.9599999999</v>
      </c>
      <c r="D193" s="51">
        <v>3863.7548936170201</v>
      </c>
      <c r="E193" s="51">
        <v>321.97957446808499</v>
      </c>
      <c r="F193" s="52" t="s">
        <v>160</v>
      </c>
      <c r="G193" s="53" t="s">
        <v>153</v>
      </c>
      <c r="H193" s="48" t="s">
        <v>0</v>
      </c>
      <c r="I193" s="48" t="str">
        <f t="shared" si="2"/>
        <v>INVALIDEZ-M</v>
      </c>
      <c r="J193" s="54">
        <f>+VLOOKUP(I193,[1]codpension!$A$4:$C$30,2,FALSE)</f>
        <v>4</v>
      </c>
      <c r="K193" s="54">
        <f>+VLOOKUP(I193,[1]codpension!$A$4:$D$30,4,FALSE)</f>
        <v>1</v>
      </c>
      <c r="L193" s="54">
        <f>+VLOOKUP(I193,[1]codpension!$A$4:$C$30,3,FALSE)</f>
        <v>1</v>
      </c>
    </row>
    <row r="194" spans="1:12">
      <c r="A194" s="48">
        <v>48</v>
      </c>
      <c r="B194" s="85">
        <v>102</v>
      </c>
      <c r="C194" s="50">
        <v>455880.23999999993</v>
      </c>
      <c r="D194" s="51">
        <v>4469.4141176470584</v>
      </c>
      <c r="E194" s="51">
        <v>372.45117647058822</v>
      </c>
      <c r="F194" s="52" t="s">
        <v>160</v>
      </c>
      <c r="G194" s="53" t="s">
        <v>153</v>
      </c>
      <c r="H194" s="48" t="s">
        <v>0</v>
      </c>
      <c r="I194" s="48" t="str">
        <f t="shared" si="2"/>
        <v>INVALIDEZ-M</v>
      </c>
      <c r="J194" s="54">
        <f>+VLOOKUP(I194,[1]codpension!$A$4:$C$30,2,FALSE)</f>
        <v>4</v>
      </c>
      <c r="K194" s="54">
        <f>+VLOOKUP(I194,[1]codpension!$A$4:$D$30,4,FALSE)</f>
        <v>1</v>
      </c>
      <c r="L194" s="54">
        <f>+VLOOKUP(I194,[1]codpension!$A$4:$C$30,3,FALSE)</f>
        <v>1</v>
      </c>
    </row>
    <row r="195" spans="1:12">
      <c r="A195" s="48">
        <v>49</v>
      </c>
      <c r="B195" s="85">
        <v>109</v>
      </c>
      <c r="C195" s="50">
        <v>456638.15999999974</v>
      </c>
      <c r="D195" s="51">
        <v>4189.3409174311901</v>
      </c>
      <c r="E195" s="51">
        <v>349.11174311926584</v>
      </c>
      <c r="F195" s="52" t="s">
        <v>160</v>
      </c>
      <c r="G195" s="53" t="s">
        <v>153</v>
      </c>
      <c r="H195" s="48" t="s">
        <v>0</v>
      </c>
      <c r="I195" s="48" t="str">
        <f t="shared" si="2"/>
        <v>INVALIDEZ-M</v>
      </c>
      <c r="J195" s="54">
        <f>+VLOOKUP(I195,[1]codpension!$A$4:$C$30,2,FALSE)</f>
        <v>4</v>
      </c>
      <c r="K195" s="54">
        <f>+VLOOKUP(I195,[1]codpension!$A$4:$D$30,4,FALSE)</f>
        <v>1</v>
      </c>
      <c r="L195" s="54">
        <f>+VLOOKUP(I195,[1]codpension!$A$4:$C$30,3,FALSE)</f>
        <v>1</v>
      </c>
    </row>
    <row r="196" spans="1:12">
      <c r="A196" s="48">
        <v>50</v>
      </c>
      <c r="B196" s="85">
        <v>139</v>
      </c>
      <c r="C196" s="50">
        <v>559598.1599999998</v>
      </c>
      <c r="D196" s="51">
        <v>4025.8860431654662</v>
      </c>
      <c r="E196" s="51">
        <v>335.4905035971222</v>
      </c>
      <c r="F196" s="52" t="s">
        <v>160</v>
      </c>
      <c r="G196" s="53" t="s">
        <v>153</v>
      </c>
      <c r="H196" s="48" t="s">
        <v>0</v>
      </c>
      <c r="I196" s="48" t="str">
        <f t="shared" ref="I196:I259" si="3">+F196&amp;"-"&amp;H196</f>
        <v>INVALIDEZ-M</v>
      </c>
      <c r="J196" s="54">
        <f>+VLOOKUP(I196,[1]codpension!$A$4:$C$30,2,FALSE)</f>
        <v>4</v>
      </c>
      <c r="K196" s="54">
        <f>+VLOOKUP(I196,[1]codpension!$A$4:$D$30,4,FALSE)</f>
        <v>1</v>
      </c>
      <c r="L196" s="54">
        <f>+VLOOKUP(I196,[1]codpension!$A$4:$C$30,3,FALSE)</f>
        <v>1</v>
      </c>
    </row>
    <row r="197" spans="1:12">
      <c r="A197" s="48">
        <v>51</v>
      </c>
      <c r="B197" s="85">
        <v>147</v>
      </c>
      <c r="C197" s="50">
        <v>661632.72000000032</v>
      </c>
      <c r="D197" s="51">
        <v>4500.9028571428589</v>
      </c>
      <c r="E197" s="51">
        <v>375.07523809523826</v>
      </c>
      <c r="F197" s="52" t="s">
        <v>160</v>
      </c>
      <c r="G197" s="53" t="s">
        <v>153</v>
      </c>
      <c r="H197" s="48" t="s">
        <v>0</v>
      </c>
      <c r="I197" s="48" t="str">
        <f t="shared" si="3"/>
        <v>INVALIDEZ-M</v>
      </c>
      <c r="J197" s="54">
        <f>+VLOOKUP(I197,[1]codpension!$A$4:$C$30,2,FALSE)</f>
        <v>4</v>
      </c>
      <c r="K197" s="54">
        <f>+VLOOKUP(I197,[1]codpension!$A$4:$D$30,4,FALSE)</f>
        <v>1</v>
      </c>
      <c r="L197" s="54">
        <f>+VLOOKUP(I197,[1]codpension!$A$4:$C$30,3,FALSE)</f>
        <v>1</v>
      </c>
    </row>
    <row r="198" spans="1:12">
      <c r="A198" s="48">
        <v>52</v>
      </c>
      <c r="B198" s="85">
        <v>170</v>
      </c>
      <c r="C198" s="50">
        <v>760885.44000000018</v>
      </c>
      <c r="D198" s="51">
        <v>4475.7967058823542</v>
      </c>
      <c r="E198" s="51">
        <v>372.98305882352952</v>
      </c>
      <c r="F198" s="52" t="s">
        <v>160</v>
      </c>
      <c r="G198" s="53" t="s">
        <v>153</v>
      </c>
      <c r="H198" s="48" t="s">
        <v>0</v>
      </c>
      <c r="I198" s="48" t="str">
        <f t="shared" si="3"/>
        <v>INVALIDEZ-M</v>
      </c>
      <c r="J198" s="54">
        <f>+VLOOKUP(I198,[1]codpension!$A$4:$C$30,2,FALSE)</f>
        <v>4</v>
      </c>
      <c r="K198" s="54">
        <f>+VLOOKUP(I198,[1]codpension!$A$4:$D$30,4,FALSE)</f>
        <v>1</v>
      </c>
      <c r="L198" s="54">
        <f>+VLOOKUP(I198,[1]codpension!$A$4:$C$30,3,FALSE)</f>
        <v>1</v>
      </c>
    </row>
    <row r="199" spans="1:12">
      <c r="A199" s="48">
        <v>53</v>
      </c>
      <c r="B199" s="85">
        <v>204</v>
      </c>
      <c r="C199" s="50">
        <v>911965.91999999969</v>
      </c>
      <c r="D199" s="51">
        <v>4470.4211764705869</v>
      </c>
      <c r="E199" s="51">
        <v>372.5350980392156</v>
      </c>
      <c r="F199" s="52" t="s">
        <v>160</v>
      </c>
      <c r="G199" s="53" t="s">
        <v>153</v>
      </c>
      <c r="H199" s="48" t="s">
        <v>0</v>
      </c>
      <c r="I199" s="48" t="str">
        <f t="shared" si="3"/>
        <v>INVALIDEZ-M</v>
      </c>
      <c r="J199" s="54">
        <f>+VLOOKUP(I199,[1]codpension!$A$4:$C$30,2,FALSE)</f>
        <v>4</v>
      </c>
      <c r="K199" s="54">
        <f>+VLOOKUP(I199,[1]codpension!$A$4:$D$30,4,FALSE)</f>
        <v>1</v>
      </c>
      <c r="L199" s="54">
        <f>+VLOOKUP(I199,[1]codpension!$A$4:$C$30,3,FALSE)</f>
        <v>1</v>
      </c>
    </row>
    <row r="200" spans="1:12">
      <c r="A200" s="48">
        <v>54</v>
      </c>
      <c r="B200" s="85">
        <v>204</v>
      </c>
      <c r="C200" s="50">
        <v>925589.76000000047</v>
      </c>
      <c r="D200" s="51">
        <v>4537.2047058823555</v>
      </c>
      <c r="E200" s="51">
        <v>378.10039215686294</v>
      </c>
      <c r="F200" s="52" t="s">
        <v>160</v>
      </c>
      <c r="G200" s="53" t="s">
        <v>153</v>
      </c>
      <c r="H200" s="48" t="s">
        <v>0</v>
      </c>
      <c r="I200" s="48" t="str">
        <f t="shared" si="3"/>
        <v>INVALIDEZ-M</v>
      </c>
      <c r="J200" s="54">
        <f>+VLOOKUP(I200,[1]codpension!$A$4:$C$30,2,FALSE)</f>
        <v>4</v>
      </c>
      <c r="K200" s="54">
        <f>+VLOOKUP(I200,[1]codpension!$A$4:$D$30,4,FALSE)</f>
        <v>1</v>
      </c>
      <c r="L200" s="54">
        <f>+VLOOKUP(I200,[1]codpension!$A$4:$C$30,3,FALSE)</f>
        <v>1</v>
      </c>
    </row>
    <row r="201" spans="1:12">
      <c r="A201" s="48">
        <v>55</v>
      </c>
      <c r="B201" s="85">
        <v>236</v>
      </c>
      <c r="C201" s="50">
        <v>1028293.1999999996</v>
      </c>
      <c r="D201" s="51">
        <v>4357.1745762711844</v>
      </c>
      <c r="E201" s="51">
        <v>363.09788135593203</v>
      </c>
      <c r="F201" s="52" t="s">
        <v>160</v>
      </c>
      <c r="G201" s="53" t="s">
        <v>153</v>
      </c>
      <c r="H201" s="48" t="s">
        <v>0</v>
      </c>
      <c r="I201" s="48" t="str">
        <f t="shared" si="3"/>
        <v>INVALIDEZ-M</v>
      </c>
      <c r="J201" s="54">
        <f>+VLOOKUP(I201,[1]codpension!$A$4:$C$30,2,FALSE)</f>
        <v>4</v>
      </c>
      <c r="K201" s="54">
        <f>+VLOOKUP(I201,[1]codpension!$A$4:$D$30,4,FALSE)</f>
        <v>1</v>
      </c>
      <c r="L201" s="54">
        <f>+VLOOKUP(I201,[1]codpension!$A$4:$C$30,3,FALSE)</f>
        <v>1</v>
      </c>
    </row>
    <row r="202" spans="1:12">
      <c r="A202" s="48">
        <v>56</v>
      </c>
      <c r="B202" s="85">
        <v>286</v>
      </c>
      <c r="C202" s="50">
        <v>1304122.7999999991</v>
      </c>
      <c r="D202" s="51">
        <v>4559.8699300699272</v>
      </c>
      <c r="E202" s="51">
        <v>379.9891608391606</v>
      </c>
      <c r="F202" s="52" t="s">
        <v>160</v>
      </c>
      <c r="G202" s="53" t="s">
        <v>153</v>
      </c>
      <c r="H202" s="48" t="s">
        <v>0</v>
      </c>
      <c r="I202" s="48" t="str">
        <f t="shared" si="3"/>
        <v>INVALIDEZ-M</v>
      </c>
      <c r="J202" s="54">
        <f>+VLOOKUP(I202,[1]codpension!$A$4:$C$30,2,FALSE)</f>
        <v>4</v>
      </c>
      <c r="K202" s="54">
        <f>+VLOOKUP(I202,[1]codpension!$A$4:$D$30,4,FALSE)</f>
        <v>1</v>
      </c>
      <c r="L202" s="54">
        <f>+VLOOKUP(I202,[1]codpension!$A$4:$C$30,3,FALSE)</f>
        <v>1</v>
      </c>
    </row>
    <row r="203" spans="1:12">
      <c r="A203" s="48">
        <v>57</v>
      </c>
      <c r="B203" s="85">
        <v>315</v>
      </c>
      <c r="C203" s="50">
        <v>1560279.8399999989</v>
      </c>
      <c r="D203" s="51">
        <v>4953.26933333333</v>
      </c>
      <c r="E203" s="51">
        <v>412.77244444444415</v>
      </c>
      <c r="F203" s="52" t="s">
        <v>160</v>
      </c>
      <c r="G203" s="53" t="s">
        <v>153</v>
      </c>
      <c r="H203" s="48" t="s">
        <v>0</v>
      </c>
      <c r="I203" s="48" t="str">
        <f t="shared" si="3"/>
        <v>INVALIDEZ-M</v>
      </c>
      <c r="J203" s="54">
        <f>+VLOOKUP(I203,[1]codpension!$A$4:$C$30,2,FALSE)</f>
        <v>4</v>
      </c>
      <c r="K203" s="54">
        <f>+VLOOKUP(I203,[1]codpension!$A$4:$D$30,4,FALSE)</f>
        <v>1</v>
      </c>
      <c r="L203" s="54">
        <f>+VLOOKUP(I203,[1]codpension!$A$4:$C$30,3,FALSE)</f>
        <v>1</v>
      </c>
    </row>
    <row r="204" spans="1:12">
      <c r="A204" s="48">
        <v>58</v>
      </c>
      <c r="B204" s="85">
        <v>342</v>
      </c>
      <c r="C204" s="50">
        <v>1546322.64</v>
      </c>
      <c r="D204" s="51">
        <v>4521.4112280701747</v>
      </c>
      <c r="E204" s="51">
        <v>376.78426900584788</v>
      </c>
      <c r="F204" s="52" t="s">
        <v>160</v>
      </c>
      <c r="G204" s="53" t="s">
        <v>153</v>
      </c>
      <c r="H204" s="48" t="s">
        <v>0</v>
      </c>
      <c r="I204" s="48" t="str">
        <f t="shared" si="3"/>
        <v>INVALIDEZ-M</v>
      </c>
      <c r="J204" s="54">
        <f>+VLOOKUP(I204,[1]codpension!$A$4:$C$30,2,FALSE)</f>
        <v>4</v>
      </c>
      <c r="K204" s="54">
        <f>+VLOOKUP(I204,[1]codpension!$A$4:$D$30,4,FALSE)</f>
        <v>1</v>
      </c>
      <c r="L204" s="54">
        <f>+VLOOKUP(I204,[1]codpension!$A$4:$C$30,3,FALSE)</f>
        <v>1</v>
      </c>
    </row>
    <row r="205" spans="1:12">
      <c r="A205" s="48">
        <v>59</v>
      </c>
      <c r="B205" s="85">
        <v>352</v>
      </c>
      <c r="C205" s="50">
        <v>1743102.2399999998</v>
      </c>
      <c r="D205" s="51">
        <v>4951.994999999999</v>
      </c>
      <c r="E205" s="51">
        <v>412.66624999999993</v>
      </c>
      <c r="F205" s="52" t="s">
        <v>160</v>
      </c>
      <c r="G205" s="53" t="s">
        <v>153</v>
      </c>
      <c r="H205" s="48" t="s">
        <v>0</v>
      </c>
      <c r="I205" s="48" t="str">
        <f t="shared" si="3"/>
        <v>INVALIDEZ-M</v>
      </c>
      <c r="J205" s="54">
        <f>+VLOOKUP(I205,[1]codpension!$A$4:$C$30,2,FALSE)</f>
        <v>4</v>
      </c>
      <c r="K205" s="54">
        <f>+VLOOKUP(I205,[1]codpension!$A$4:$D$30,4,FALSE)</f>
        <v>1</v>
      </c>
      <c r="L205" s="54">
        <f>+VLOOKUP(I205,[1]codpension!$A$4:$C$30,3,FALSE)</f>
        <v>1</v>
      </c>
    </row>
    <row r="206" spans="1:12">
      <c r="A206" s="48">
        <v>60</v>
      </c>
      <c r="B206" s="85">
        <v>402</v>
      </c>
      <c r="C206" s="50">
        <v>1881615.5999999994</v>
      </c>
      <c r="D206" s="51">
        <v>4680.6358208955207</v>
      </c>
      <c r="E206" s="51">
        <v>390.05298507462675</v>
      </c>
      <c r="F206" s="52" t="s">
        <v>160</v>
      </c>
      <c r="G206" s="53" t="s">
        <v>153</v>
      </c>
      <c r="H206" s="48" t="s">
        <v>0</v>
      </c>
      <c r="I206" s="48" t="str">
        <f t="shared" si="3"/>
        <v>INVALIDEZ-M</v>
      </c>
      <c r="J206" s="54">
        <f>+VLOOKUP(I206,[1]codpension!$A$4:$C$30,2,FALSE)</f>
        <v>4</v>
      </c>
      <c r="K206" s="54">
        <f>+VLOOKUP(I206,[1]codpension!$A$4:$D$30,4,FALSE)</f>
        <v>1</v>
      </c>
      <c r="L206" s="54">
        <f>+VLOOKUP(I206,[1]codpension!$A$4:$C$30,3,FALSE)</f>
        <v>1</v>
      </c>
    </row>
    <row r="207" spans="1:12">
      <c r="A207" s="48">
        <v>61</v>
      </c>
      <c r="B207" s="85">
        <v>406</v>
      </c>
      <c r="C207" s="50">
        <v>1857798.2400000002</v>
      </c>
      <c r="D207" s="51">
        <v>4575.8577339901485</v>
      </c>
      <c r="E207" s="51">
        <v>381.32147783251236</v>
      </c>
      <c r="F207" s="52" t="s">
        <v>160</v>
      </c>
      <c r="G207" s="53" t="s">
        <v>153</v>
      </c>
      <c r="H207" s="48" t="s">
        <v>0</v>
      </c>
      <c r="I207" s="48" t="str">
        <f t="shared" si="3"/>
        <v>INVALIDEZ-M</v>
      </c>
      <c r="J207" s="54">
        <f>+VLOOKUP(I207,[1]codpension!$A$4:$C$30,2,FALSE)</f>
        <v>4</v>
      </c>
      <c r="K207" s="54">
        <f>+VLOOKUP(I207,[1]codpension!$A$4:$D$30,4,FALSE)</f>
        <v>1</v>
      </c>
      <c r="L207" s="54">
        <f>+VLOOKUP(I207,[1]codpension!$A$4:$C$30,3,FALSE)</f>
        <v>1</v>
      </c>
    </row>
    <row r="208" spans="1:12">
      <c r="A208" s="48">
        <v>62</v>
      </c>
      <c r="B208" s="85">
        <v>376</v>
      </c>
      <c r="C208" s="50">
        <v>1785624.9600000002</v>
      </c>
      <c r="D208" s="51">
        <v>4749.0025531914898</v>
      </c>
      <c r="E208" s="51">
        <v>395.75021276595749</v>
      </c>
      <c r="F208" s="52" t="s">
        <v>160</v>
      </c>
      <c r="G208" s="53" t="s">
        <v>153</v>
      </c>
      <c r="H208" s="48" t="s">
        <v>0</v>
      </c>
      <c r="I208" s="48" t="str">
        <f t="shared" si="3"/>
        <v>INVALIDEZ-M</v>
      </c>
      <c r="J208" s="54">
        <f>+VLOOKUP(I208,[1]codpension!$A$4:$C$30,2,FALSE)</f>
        <v>4</v>
      </c>
      <c r="K208" s="54">
        <f>+VLOOKUP(I208,[1]codpension!$A$4:$D$30,4,FALSE)</f>
        <v>1</v>
      </c>
      <c r="L208" s="54">
        <f>+VLOOKUP(I208,[1]codpension!$A$4:$C$30,3,FALSE)</f>
        <v>1</v>
      </c>
    </row>
    <row r="209" spans="1:12">
      <c r="A209" s="48">
        <v>63</v>
      </c>
      <c r="B209" s="85">
        <v>392</v>
      </c>
      <c r="C209" s="50">
        <v>1838855.5200000003</v>
      </c>
      <c r="D209" s="51">
        <v>4690.9579591836737</v>
      </c>
      <c r="E209" s="51">
        <v>390.91316326530614</v>
      </c>
      <c r="F209" s="52" t="s">
        <v>160</v>
      </c>
      <c r="G209" s="53" t="s">
        <v>153</v>
      </c>
      <c r="H209" s="48" t="s">
        <v>0</v>
      </c>
      <c r="I209" s="48" t="str">
        <f t="shared" si="3"/>
        <v>INVALIDEZ-M</v>
      </c>
      <c r="J209" s="54">
        <f>+VLOOKUP(I209,[1]codpension!$A$4:$C$30,2,FALSE)</f>
        <v>4</v>
      </c>
      <c r="K209" s="54">
        <f>+VLOOKUP(I209,[1]codpension!$A$4:$D$30,4,FALSE)</f>
        <v>1</v>
      </c>
      <c r="L209" s="54">
        <f>+VLOOKUP(I209,[1]codpension!$A$4:$C$30,3,FALSE)</f>
        <v>1</v>
      </c>
    </row>
    <row r="210" spans="1:12">
      <c r="A210" s="48">
        <v>64</v>
      </c>
      <c r="B210" s="85">
        <v>370</v>
      </c>
      <c r="C210" s="50">
        <v>1631767.92</v>
      </c>
      <c r="D210" s="51">
        <v>4410.1835675675675</v>
      </c>
      <c r="E210" s="51">
        <v>367.51529729729731</v>
      </c>
      <c r="F210" s="52" t="s">
        <v>160</v>
      </c>
      <c r="G210" s="53" t="s">
        <v>153</v>
      </c>
      <c r="H210" s="48" t="s">
        <v>0</v>
      </c>
      <c r="I210" s="48" t="str">
        <f t="shared" si="3"/>
        <v>INVALIDEZ-M</v>
      </c>
      <c r="J210" s="54">
        <f>+VLOOKUP(I210,[1]codpension!$A$4:$C$30,2,FALSE)</f>
        <v>4</v>
      </c>
      <c r="K210" s="54">
        <f>+VLOOKUP(I210,[1]codpension!$A$4:$D$30,4,FALSE)</f>
        <v>1</v>
      </c>
      <c r="L210" s="54">
        <f>+VLOOKUP(I210,[1]codpension!$A$4:$C$30,3,FALSE)</f>
        <v>1</v>
      </c>
    </row>
    <row r="211" spans="1:12">
      <c r="A211" s="48">
        <v>65</v>
      </c>
      <c r="B211" s="85">
        <v>349</v>
      </c>
      <c r="C211" s="50">
        <v>1654134.2400000002</v>
      </c>
      <c r="D211" s="51">
        <v>4739.6396561604588</v>
      </c>
      <c r="E211" s="51">
        <v>394.96997134670488</v>
      </c>
      <c r="F211" s="52" t="s">
        <v>160</v>
      </c>
      <c r="G211" s="53" t="s">
        <v>153</v>
      </c>
      <c r="H211" s="48" t="s">
        <v>0</v>
      </c>
      <c r="I211" s="48" t="str">
        <f t="shared" si="3"/>
        <v>INVALIDEZ-M</v>
      </c>
      <c r="J211" s="54">
        <f>+VLOOKUP(I211,[1]codpension!$A$4:$C$30,2,FALSE)</f>
        <v>4</v>
      </c>
      <c r="K211" s="54">
        <f>+VLOOKUP(I211,[1]codpension!$A$4:$D$30,4,FALSE)</f>
        <v>1</v>
      </c>
      <c r="L211" s="54">
        <f>+VLOOKUP(I211,[1]codpension!$A$4:$C$30,3,FALSE)</f>
        <v>1</v>
      </c>
    </row>
    <row r="212" spans="1:12">
      <c r="A212" s="48">
        <v>66</v>
      </c>
      <c r="B212" s="85">
        <v>348</v>
      </c>
      <c r="C212" s="50">
        <v>1615297.6800000006</v>
      </c>
      <c r="D212" s="51">
        <v>4641.6600000000017</v>
      </c>
      <c r="E212" s="51">
        <v>386.80500000000012</v>
      </c>
      <c r="F212" s="52" t="s">
        <v>160</v>
      </c>
      <c r="G212" s="53" t="s">
        <v>153</v>
      </c>
      <c r="H212" s="48" t="s">
        <v>0</v>
      </c>
      <c r="I212" s="48" t="str">
        <f t="shared" si="3"/>
        <v>INVALIDEZ-M</v>
      </c>
      <c r="J212" s="54">
        <f>+VLOOKUP(I212,[1]codpension!$A$4:$C$30,2,FALSE)</f>
        <v>4</v>
      </c>
      <c r="K212" s="54">
        <f>+VLOOKUP(I212,[1]codpension!$A$4:$D$30,4,FALSE)</f>
        <v>1</v>
      </c>
      <c r="L212" s="54">
        <f>+VLOOKUP(I212,[1]codpension!$A$4:$C$30,3,FALSE)</f>
        <v>1</v>
      </c>
    </row>
    <row r="213" spans="1:12">
      <c r="A213" s="48">
        <v>67</v>
      </c>
      <c r="B213" s="85">
        <v>364</v>
      </c>
      <c r="C213" s="50">
        <v>1776069.12</v>
      </c>
      <c r="D213" s="51">
        <v>4879.3107692307694</v>
      </c>
      <c r="E213" s="51">
        <v>406.60923076923081</v>
      </c>
      <c r="F213" s="52" t="s">
        <v>160</v>
      </c>
      <c r="G213" s="53" t="s">
        <v>153</v>
      </c>
      <c r="H213" s="48" t="s">
        <v>0</v>
      </c>
      <c r="I213" s="48" t="str">
        <f t="shared" si="3"/>
        <v>INVALIDEZ-M</v>
      </c>
      <c r="J213" s="54">
        <f>+VLOOKUP(I213,[1]codpension!$A$4:$C$30,2,FALSE)</f>
        <v>4</v>
      </c>
      <c r="K213" s="54">
        <f>+VLOOKUP(I213,[1]codpension!$A$4:$D$30,4,FALSE)</f>
        <v>1</v>
      </c>
      <c r="L213" s="54">
        <f>+VLOOKUP(I213,[1]codpension!$A$4:$C$30,3,FALSE)</f>
        <v>1</v>
      </c>
    </row>
    <row r="214" spans="1:12">
      <c r="A214" s="48">
        <v>68</v>
      </c>
      <c r="B214" s="85">
        <v>366</v>
      </c>
      <c r="C214" s="50">
        <v>1874563.9199999992</v>
      </c>
      <c r="D214" s="51">
        <v>5121.7593442622929</v>
      </c>
      <c r="E214" s="51">
        <v>426.81327868852441</v>
      </c>
      <c r="F214" s="52" t="s">
        <v>160</v>
      </c>
      <c r="G214" s="53" t="s">
        <v>153</v>
      </c>
      <c r="H214" s="48" t="s">
        <v>0</v>
      </c>
      <c r="I214" s="48" t="str">
        <f t="shared" si="3"/>
        <v>INVALIDEZ-M</v>
      </c>
      <c r="J214" s="54">
        <f>+VLOOKUP(I214,[1]codpension!$A$4:$C$30,2,FALSE)</f>
        <v>4</v>
      </c>
      <c r="K214" s="54">
        <f>+VLOOKUP(I214,[1]codpension!$A$4:$D$30,4,FALSE)</f>
        <v>1</v>
      </c>
      <c r="L214" s="54">
        <f>+VLOOKUP(I214,[1]codpension!$A$4:$C$30,3,FALSE)</f>
        <v>1</v>
      </c>
    </row>
    <row r="215" spans="1:12">
      <c r="A215" s="48">
        <v>69</v>
      </c>
      <c r="B215" s="85">
        <v>355</v>
      </c>
      <c r="C215" s="50">
        <v>1794530.3999999997</v>
      </c>
      <c r="D215" s="51">
        <v>5055.0152112676051</v>
      </c>
      <c r="E215" s="51">
        <v>421.25126760563376</v>
      </c>
      <c r="F215" s="52" t="s">
        <v>160</v>
      </c>
      <c r="G215" s="53" t="s">
        <v>153</v>
      </c>
      <c r="H215" s="48" t="s">
        <v>0</v>
      </c>
      <c r="I215" s="48" t="str">
        <f t="shared" si="3"/>
        <v>INVALIDEZ-M</v>
      </c>
      <c r="J215" s="54">
        <f>+VLOOKUP(I215,[1]codpension!$A$4:$C$30,2,FALSE)</f>
        <v>4</v>
      </c>
      <c r="K215" s="54">
        <f>+VLOOKUP(I215,[1]codpension!$A$4:$D$30,4,FALSE)</f>
        <v>1</v>
      </c>
      <c r="L215" s="54">
        <f>+VLOOKUP(I215,[1]codpension!$A$4:$C$30,3,FALSE)</f>
        <v>1</v>
      </c>
    </row>
    <row r="216" spans="1:12">
      <c r="A216" s="48">
        <v>70</v>
      </c>
      <c r="B216" s="85">
        <v>363</v>
      </c>
      <c r="C216" s="50">
        <v>1879792.5599999989</v>
      </c>
      <c r="D216" s="51">
        <v>5178.4919008264433</v>
      </c>
      <c r="E216" s="51">
        <v>431.54099173553692</v>
      </c>
      <c r="F216" s="52" t="s">
        <v>160</v>
      </c>
      <c r="G216" s="53" t="s">
        <v>153</v>
      </c>
      <c r="H216" s="48" t="s">
        <v>0</v>
      </c>
      <c r="I216" s="48" t="str">
        <f t="shared" si="3"/>
        <v>INVALIDEZ-M</v>
      </c>
      <c r="J216" s="54">
        <f>+VLOOKUP(I216,[1]codpension!$A$4:$C$30,2,FALSE)</f>
        <v>4</v>
      </c>
      <c r="K216" s="54">
        <f>+VLOOKUP(I216,[1]codpension!$A$4:$D$30,4,FALSE)</f>
        <v>1</v>
      </c>
      <c r="L216" s="54">
        <f>+VLOOKUP(I216,[1]codpension!$A$4:$C$30,3,FALSE)</f>
        <v>1</v>
      </c>
    </row>
    <row r="217" spans="1:12">
      <c r="A217" s="48">
        <v>71</v>
      </c>
      <c r="B217" s="85">
        <v>371</v>
      </c>
      <c r="C217" s="50">
        <v>1823151.3600000008</v>
      </c>
      <c r="D217" s="51">
        <v>4914.1546091644223</v>
      </c>
      <c r="E217" s="51">
        <v>409.51288409703517</v>
      </c>
      <c r="F217" s="52" t="s">
        <v>160</v>
      </c>
      <c r="G217" s="53" t="s">
        <v>153</v>
      </c>
      <c r="H217" s="48" t="s">
        <v>0</v>
      </c>
      <c r="I217" s="48" t="str">
        <f t="shared" si="3"/>
        <v>INVALIDEZ-M</v>
      </c>
      <c r="J217" s="54">
        <f>+VLOOKUP(I217,[1]codpension!$A$4:$C$30,2,FALSE)</f>
        <v>4</v>
      </c>
      <c r="K217" s="54">
        <f>+VLOOKUP(I217,[1]codpension!$A$4:$D$30,4,FALSE)</f>
        <v>1</v>
      </c>
      <c r="L217" s="54">
        <f>+VLOOKUP(I217,[1]codpension!$A$4:$C$30,3,FALSE)</f>
        <v>1</v>
      </c>
    </row>
    <row r="218" spans="1:12">
      <c r="A218" s="48">
        <v>72</v>
      </c>
      <c r="B218" s="85">
        <v>380</v>
      </c>
      <c r="C218" s="50">
        <v>1872462.4799999991</v>
      </c>
      <c r="D218" s="51">
        <v>4927.5328421052609</v>
      </c>
      <c r="E218" s="51">
        <v>410.62773684210509</v>
      </c>
      <c r="F218" s="52" t="s">
        <v>160</v>
      </c>
      <c r="G218" s="53" t="s">
        <v>153</v>
      </c>
      <c r="H218" s="48" t="s">
        <v>0</v>
      </c>
      <c r="I218" s="48" t="str">
        <f t="shared" si="3"/>
        <v>INVALIDEZ-M</v>
      </c>
      <c r="J218" s="54">
        <f>+VLOOKUP(I218,[1]codpension!$A$4:$C$30,2,FALSE)</f>
        <v>4</v>
      </c>
      <c r="K218" s="54">
        <f>+VLOOKUP(I218,[1]codpension!$A$4:$D$30,4,FALSE)</f>
        <v>1</v>
      </c>
      <c r="L218" s="54">
        <f>+VLOOKUP(I218,[1]codpension!$A$4:$C$30,3,FALSE)</f>
        <v>1</v>
      </c>
    </row>
    <row r="219" spans="1:12">
      <c r="A219" s="48">
        <v>73</v>
      </c>
      <c r="B219" s="85">
        <v>389</v>
      </c>
      <c r="C219" s="50">
        <v>1963156.0799999987</v>
      </c>
      <c r="D219" s="51">
        <v>5046.6737275064233</v>
      </c>
      <c r="E219" s="51">
        <v>420.55614395886863</v>
      </c>
      <c r="F219" s="52" t="s">
        <v>160</v>
      </c>
      <c r="G219" s="53" t="s">
        <v>153</v>
      </c>
      <c r="H219" s="48" t="s">
        <v>0</v>
      </c>
      <c r="I219" s="48" t="str">
        <f t="shared" si="3"/>
        <v>INVALIDEZ-M</v>
      </c>
      <c r="J219" s="54">
        <f>+VLOOKUP(I219,[1]codpension!$A$4:$C$30,2,FALSE)</f>
        <v>4</v>
      </c>
      <c r="K219" s="54">
        <f>+VLOOKUP(I219,[1]codpension!$A$4:$D$30,4,FALSE)</f>
        <v>1</v>
      </c>
      <c r="L219" s="54">
        <f>+VLOOKUP(I219,[1]codpension!$A$4:$C$30,3,FALSE)</f>
        <v>1</v>
      </c>
    </row>
    <row r="220" spans="1:12">
      <c r="A220" s="48">
        <v>74</v>
      </c>
      <c r="B220" s="85">
        <v>353</v>
      </c>
      <c r="C220" s="50">
        <v>1715324.8800000006</v>
      </c>
      <c r="D220" s="51">
        <v>4859.2772804532597</v>
      </c>
      <c r="E220" s="51">
        <v>404.93977337110499</v>
      </c>
      <c r="F220" s="52" t="s">
        <v>160</v>
      </c>
      <c r="G220" s="53" t="s">
        <v>153</v>
      </c>
      <c r="H220" s="48" t="s">
        <v>0</v>
      </c>
      <c r="I220" s="48" t="str">
        <f t="shared" si="3"/>
        <v>INVALIDEZ-M</v>
      </c>
      <c r="J220" s="54">
        <f>+VLOOKUP(I220,[1]codpension!$A$4:$C$30,2,FALSE)</f>
        <v>4</v>
      </c>
      <c r="K220" s="54">
        <f>+VLOOKUP(I220,[1]codpension!$A$4:$D$30,4,FALSE)</f>
        <v>1</v>
      </c>
      <c r="L220" s="54">
        <f>+VLOOKUP(I220,[1]codpension!$A$4:$C$30,3,FALSE)</f>
        <v>1</v>
      </c>
    </row>
    <row r="221" spans="1:12">
      <c r="A221" s="48">
        <v>75</v>
      </c>
      <c r="B221" s="85">
        <v>356</v>
      </c>
      <c r="C221" s="50">
        <v>1784958.9600000002</v>
      </c>
      <c r="D221" s="51">
        <v>5013.9296629213486</v>
      </c>
      <c r="E221" s="51">
        <v>417.82747191011237</v>
      </c>
      <c r="F221" s="52" t="s">
        <v>160</v>
      </c>
      <c r="G221" s="53" t="s">
        <v>153</v>
      </c>
      <c r="H221" s="48" t="s">
        <v>0</v>
      </c>
      <c r="I221" s="48" t="str">
        <f t="shared" si="3"/>
        <v>INVALIDEZ-M</v>
      </c>
      <c r="J221" s="54">
        <f>+VLOOKUP(I221,[1]codpension!$A$4:$C$30,2,FALSE)</f>
        <v>4</v>
      </c>
      <c r="K221" s="54">
        <f>+VLOOKUP(I221,[1]codpension!$A$4:$D$30,4,FALSE)</f>
        <v>1</v>
      </c>
      <c r="L221" s="54">
        <f>+VLOOKUP(I221,[1]codpension!$A$4:$C$30,3,FALSE)</f>
        <v>1</v>
      </c>
    </row>
    <row r="222" spans="1:12">
      <c r="A222" s="48">
        <v>76</v>
      </c>
      <c r="B222" s="85">
        <v>386</v>
      </c>
      <c r="C222" s="50">
        <v>2033718.9600000004</v>
      </c>
      <c r="D222" s="51">
        <v>5268.7019689119179</v>
      </c>
      <c r="E222" s="51">
        <v>439.05849740932649</v>
      </c>
      <c r="F222" s="52" t="s">
        <v>160</v>
      </c>
      <c r="G222" s="53" t="s">
        <v>153</v>
      </c>
      <c r="H222" s="48" t="s">
        <v>0</v>
      </c>
      <c r="I222" s="48" t="str">
        <f t="shared" si="3"/>
        <v>INVALIDEZ-M</v>
      </c>
      <c r="J222" s="54">
        <f>+VLOOKUP(I222,[1]codpension!$A$4:$C$30,2,FALSE)</f>
        <v>4</v>
      </c>
      <c r="K222" s="54">
        <f>+VLOOKUP(I222,[1]codpension!$A$4:$D$30,4,FALSE)</f>
        <v>1</v>
      </c>
      <c r="L222" s="54">
        <f>+VLOOKUP(I222,[1]codpension!$A$4:$C$30,3,FALSE)</f>
        <v>1</v>
      </c>
    </row>
    <row r="223" spans="1:12">
      <c r="A223" s="48">
        <v>77</v>
      </c>
      <c r="B223" s="85">
        <v>356</v>
      </c>
      <c r="C223" s="50">
        <v>1770317.0400000005</v>
      </c>
      <c r="D223" s="51">
        <v>4972.8006741573045</v>
      </c>
      <c r="E223" s="51">
        <v>414.40005617977539</v>
      </c>
      <c r="F223" s="52" t="s">
        <v>160</v>
      </c>
      <c r="G223" s="53" t="s">
        <v>153</v>
      </c>
      <c r="H223" s="48" t="s">
        <v>0</v>
      </c>
      <c r="I223" s="48" t="str">
        <f t="shared" si="3"/>
        <v>INVALIDEZ-M</v>
      </c>
      <c r="J223" s="54">
        <f>+VLOOKUP(I223,[1]codpension!$A$4:$C$30,2,FALSE)</f>
        <v>4</v>
      </c>
      <c r="K223" s="54">
        <f>+VLOOKUP(I223,[1]codpension!$A$4:$D$30,4,FALSE)</f>
        <v>1</v>
      </c>
      <c r="L223" s="54">
        <f>+VLOOKUP(I223,[1]codpension!$A$4:$C$30,3,FALSE)</f>
        <v>1</v>
      </c>
    </row>
    <row r="224" spans="1:12">
      <c r="A224" s="48">
        <v>78</v>
      </c>
      <c r="B224" s="85">
        <v>336</v>
      </c>
      <c r="C224" s="50">
        <v>1714385.7599999998</v>
      </c>
      <c r="D224" s="51">
        <v>5102.3385714285705</v>
      </c>
      <c r="E224" s="51">
        <v>425.19488095238086</v>
      </c>
      <c r="F224" s="52" t="s">
        <v>160</v>
      </c>
      <c r="G224" s="53" t="s">
        <v>153</v>
      </c>
      <c r="H224" s="48" t="s">
        <v>0</v>
      </c>
      <c r="I224" s="48" t="str">
        <f t="shared" si="3"/>
        <v>INVALIDEZ-M</v>
      </c>
      <c r="J224" s="54">
        <f>+VLOOKUP(I224,[1]codpension!$A$4:$C$30,2,FALSE)</f>
        <v>4</v>
      </c>
      <c r="K224" s="54">
        <f>+VLOOKUP(I224,[1]codpension!$A$4:$D$30,4,FALSE)</f>
        <v>1</v>
      </c>
      <c r="L224" s="54">
        <f>+VLOOKUP(I224,[1]codpension!$A$4:$C$30,3,FALSE)</f>
        <v>1</v>
      </c>
    </row>
    <row r="225" spans="1:12">
      <c r="A225" s="48">
        <v>79</v>
      </c>
      <c r="B225" s="85">
        <v>304</v>
      </c>
      <c r="C225" s="50">
        <v>1606543.199999999</v>
      </c>
      <c r="D225" s="51">
        <v>5284.6815789473649</v>
      </c>
      <c r="E225" s="51">
        <v>440.39013157894709</v>
      </c>
      <c r="F225" s="52" t="s">
        <v>160</v>
      </c>
      <c r="G225" s="53" t="s">
        <v>153</v>
      </c>
      <c r="H225" s="48" t="s">
        <v>0</v>
      </c>
      <c r="I225" s="48" t="str">
        <f t="shared" si="3"/>
        <v>INVALIDEZ-M</v>
      </c>
      <c r="J225" s="54">
        <f>+VLOOKUP(I225,[1]codpension!$A$4:$C$30,2,FALSE)</f>
        <v>4</v>
      </c>
      <c r="K225" s="54">
        <f>+VLOOKUP(I225,[1]codpension!$A$4:$D$30,4,FALSE)</f>
        <v>1</v>
      </c>
      <c r="L225" s="54">
        <f>+VLOOKUP(I225,[1]codpension!$A$4:$C$30,3,FALSE)</f>
        <v>1</v>
      </c>
    </row>
    <row r="226" spans="1:12">
      <c r="A226" s="48">
        <v>80</v>
      </c>
      <c r="B226" s="85">
        <v>268</v>
      </c>
      <c r="C226" s="50">
        <v>1374080.6399999994</v>
      </c>
      <c r="D226" s="51">
        <v>5127.1665671641767</v>
      </c>
      <c r="E226" s="51">
        <v>427.26388059701475</v>
      </c>
      <c r="F226" s="52" t="s">
        <v>160</v>
      </c>
      <c r="G226" s="53" t="s">
        <v>153</v>
      </c>
      <c r="H226" s="48" t="s">
        <v>0</v>
      </c>
      <c r="I226" s="48" t="str">
        <f t="shared" si="3"/>
        <v>INVALIDEZ-M</v>
      </c>
      <c r="J226" s="54">
        <f>+VLOOKUP(I226,[1]codpension!$A$4:$C$30,2,FALSE)</f>
        <v>4</v>
      </c>
      <c r="K226" s="54">
        <f>+VLOOKUP(I226,[1]codpension!$A$4:$D$30,4,FALSE)</f>
        <v>1</v>
      </c>
      <c r="L226" s="54">
        <f>+VLOOKUP(I226,[1]codpension!$A$4:$C$30,3,FALSE)</f>
        <v>1</v>
      </c>
    </row>
    <row r="227" spans="1:12">
      <c r="A227" s="48">
        <v>81</v>
      </c>
      <c r="B227" s="85">
        <v>252</v>
      </c>
      <c r="C227" s="50">
        <v>1193573.2800000003</v>
      </c>
      <c r="D227" s="51">
        <v>4736.4019047619058</v>
      </c>
      <c r="E227" s="51">
        <v>394.70015873015882</v>
      </c>
      <c r="F227" s="52" t="s">
        <v>160</v>
      </c>
      <c r="G227" s="53" t="s">
        <v>153</v>
      </c>
      <c r="H227" s="48" t="s">
        <v>0</v>
      </c>
      <c r="I227" s="48" t="str">
        <f t="shared" si="3"/>
        <v>INVALIDEZ-M</v>
      </c>
      <c r="J227" s="54">
        <f>+VLOOKUP(I227,[1]codpension!$A$4:$C$30,2,FALSE)</f>
        <v>4</v>
      </c>
      <c r="K227" s="54">
        <f>+VLOOKUP(I227,[1]codpension!$A$4:$D$30,4,FALSE)</f>
        <v>1</v>
      </c>
      <c r="L227" s="54">
        <f>+VLOOKUP(I227,[1]codpension!$A$4:$C$30,3,FALSE)</f>
        <v>1</v>
      </c>
    </row>
    <row r="228" spans="1:12">
      <c r="A228" s="48">
        <v>82</v>
      </c>
      <c r="B228" s="85">
        <v>253</v>
      </c>
      <c r="C228" s="50">
        <v>1122680.8800000004</v>
      </c>
      <c r="D228" s="51">
        <v>4437.4738339920959</v>
      </c>
      <c r="E228" s="51">
        <v>369.78948616600798</v>
      </c>
      <c r="F228" s="52" t="s">
        <v>160</v>
      </c>
      <c r="G228" s="53" t="s">
        <v>153</v>
      </c>
      <c r="H228" s="48" t="s">
        <v>0</v>
      </c>
      <c r="I228" s="48" t="str">
        <f t="shared" si="3"/>
        <v>INVALIDEZ-M</v>
      </c>
      <c r="J228" s="54">
        <f>+VLOOKUP(I228,[1]codpension!$A$4:$C$30,2,FALSE)</f>
        <v>4</v>
      </c>
      <c r="K228" s="54">
        <f>+VLOOKUP(I228,[1]codpension!$A$4:$D$30,4,FALSE)</f>
        <v>1</v>
      </c>
      <c r="L228" s="54">
        <f>+VLOOKUP(I228,[1]codpension!$A$4:$C$30,3,FALSE)</f>
        <v>1</v>
      </c>
    </row>
    <row r="229" spans="1:12">
      <c r="A229" s="48">
        <v>83</v>
      </c>
      <c r="B229" s="85">
        <v>200</v>
      </c>
      <c r="C229" s="50">
        <v>942036.23999999976</v>
      </c>
      <c r="D229" s="51">
        <v>4710.1811999999991</v>
      </c>
      <c r="E229" s="51">
        <v>392.5150999999999</v>
      </c>
      <c r="F229" s="52" t="s">
        <v>160</v>
      </c>
      <c r="G229" s="53" t="s">
        <v>153</v>
      </c>
      <c r="H229" s="48" t="s">
        <v>0</v>
      </c>
      <c r="I229" s="48" t="str">
        <f t="shared" si="3"/>
        <v>INVALIDEZ-M</v>
      </c>
      <c r="J229" s="54">
        <f>+VLOOKUP(I229,[1]codpension!$A$4:$C$30,2,FALSE)</f>
        <v>4</v>
      </c>
      <c r="K229" s="54">
        <f>+VLOOKUP(I229,[1]codpension!$A$4:$D$30,4,FALSE)</f>
        <v>1</v>
      </c>
      <c r="L229" s="54">
        <f>+VLOOKUP(I229,[1]codpension!$A$4:$C$30,3,FALSE)</f>
        <v>1</v>
      </c>
    </row>
    <row r="230" spans="1:12">
      <c r="A230" s="48">
        <v>84</v>
      </c>
      <c r="B230" s="85">
        <v>169</v>
      </c>
      <c r="C230" s="50">
        <v>777493.19999999984</v>
      </c>
      <c r="D230" s="51">
        <v>4600.5514792899403</v>
      </c>
      <c r="E230" s="51">
        <v>383.37928994082836</v>
      </c>
      <c r="F230" s="52" t="s">
        <v>160</v>
      </c>
      <c r="G230" s="53" t="s">
        <v>153</v>
      </c>
      <c r="H230" s="48" t="s">
        <v>0</v>
      </c>
      <c r="I230" s="48" t="str">
        <f t="shared" si="3"/>
        <v>INVALIDEZ-M</v>
      </c>
      <c r="J230" s="54">
        <f>+VLOOKUP(I230,[1]codpension!$A$4:$C$30,2,FALSE)</f>
        <v>4</v>
      </c>
      <c r="K230" s="54">
        <f>+VLOOKUP(I230,[1]codpension!$A$4:$D$30,4,FALSE)</f>
        <v>1</v>
      </c>
      <c r="L230" s="54">
        <f>+VLOOKUP(I230,[1]codpension!$A$4:$C$30,3,FALSE)</f>
        <v>1</v>
      </c>
    </row>
    <row r="231" spans="1:12">
      <c r="A231" s="48">
        <v>85</v>
      </c>
      <c r="B231" s="85">
        <v>119</v>
      </c>
      <c r="C231" s="50">
        <v>421146.4800000001</v>
      </c>
      <c r="D231" s="51">
        <v>3539.0460504201687</v>
      </c>
      <c r="E231" s="51">
        <v>294.92050420168073</v>
      </c>
      <c r="F231" s="52" t="s">
        <v>160</v>
      </c>
      <c r="G231" s="53" t="s">
        <v>153</v>
      </c>
      <c r="H231" s="48" t="s">
        <v>0</v>
      </c>
      <c r="I231" s="48" t="str">
        <f t="shared" si="3"/>
        <v>INVALIDEZ-M</v>
      </c>
      <c r="J231" s="54">
        <f>+VLOOKUP(I231,[1]codpension!$A$4:$C$30,2,FALSE)</f>
        <v>4</v>
      </c>
      <c r="K231" s="54">
        <f>+VLOOKUP(I231,[1]codpension!$A$4:$D$30,4,FALSE)</f>
        <v>1</v>
      </c>
      <c r="L231" s="54">
        <f>+VLOOKUP(I231,[1]codpension!$A$4:$C$30,3,FALSE)</f>
        <v>1</v>
      </c>
    </row>
    <row r="232" spans="1:12">
      <c r="A232" s="48">
        <v>86</v>
      </c>
      <c r="B232" s="85">
        <v>62</v>
      </c>
      <c r="C232" s="50">
        <v>230632.56000000003</v>
      </c>
      <c r="D232" s="51">
        <v>3719.8800000000006</v>
      </c>
      <c r="E232" s="51">
        <v>309.99000000000007</v>
      </c>
      <c r="F232" s="52" t="s">
        <v>160</v>
      </c>
      <c r="G232" s="53" t="s">
        <v>153</v>
      </c>
      <c r="H232" s="48" t="s">
        <v>0</v>
      </c>
      <c r="I232" s="48" t="str">
        <f t="shared" si="3"/>
        <v>INVALIDEZ-M</v>
      </c>
      <c r="J232" s="54">
        <f>+VLOOKUP(I232,[1]codpension!$A$4:$C$30,2,FALSE)</f>
        <v>4</v>
      </c>
      <c r="K232" s="54">
        <f>+VLOOKUP(I232,[1]codpension!$A$4:$D$30,4,FALSE)</f>
        <v>1</v>
      </c>
      <c r="L232" s="54">
        <f>+VLOOKUP(I232,[1]codpension!$A$4:$C$30,3,FALSE)</f>
        <v>1</v>
      </c>
    </row>
    <row r="233" spans="1:12">
      <c r="A233" s="48">
        <v>87</v>
      </c>
      <c r="B233" s="85">
        <v>63</v>
      </c>
      <c r="C233" s="50">
        <v>225116.16</v>
      </c>
      <c r="D233" s="51">
        <v>3573.2723809523809</v>
      </c>
      <c r="E233" s="51">
        <v>297.77269841269839</v>
      </c>
      <c r="F233" s="52" t="s">
        <v>160</v>
      </c>
      <c r="G233" s="53" t="s">
        <v>153</v>
      </c>
      <c r="H233" s="48" t="s">
        <v>0</v>
      </c>
      <c r="I233" s="48" t="str">
        <f t="shared" si="3"/>
        <v>INVALIDEZ-M</v>
      </c>
      <c r="J233" s="54">
        <f>+VLOOKUP(I233,[1]codpension!$A$4:$C$30,2,FALSE)</f>
        <v>4</v>
      </c>
      <c r="K233" s="54">
        <f>+VLOOKUP(I233,[1]codpension!$A$4:$D$30,4,FALSE)</f>
        <v>1</v>
      </c>
      <c r="L233" s="54">
        <f>+VLOOKUP(I233,[1]codpension!$A$4:$C$30,3,FALSE)</f>
        <v>1</v>
      </c>
    </row>
    <row r="234" spans="1:12">
      <c r="A234" s="48">
        <v>88</v>
      </c>
      <c r="B234" s="85">
        <v>43</v>
      </c>
      <c r="C234" s="50">
        <v>166811.76</v>
      </c>
      <c r="D234" s="51">
        <v>3879.3432558139539</v>
      </c>
      <c r="E234" s="51">
        <v>323.27860465116282</v>
      </c>
      <c r="F234" s="52" t="s">
        <v>160</v>
      </c>
      <c r="G234" s="53" t="s">
        <v>153</v>
      </c>
      <c r="H234" s="48" t="s">
        <v>0</v>
      </c>
      <c r="I234" s="48" t="str">
        <f t="shared" si="3"/>
        <v>INVALIDEZ-M</v>
      </c>
      <c r="J234" s="54">
        <f>+VLOOKUP(I234,[1]codpension!$A$4:$C$30,2,FALSE)</f>
        <v>4</v>
      </c>
      <c r="K234" s="54">
        <f>+VLOOKUP(I234,[1]codpension!$A$4:$D$30,4,FALSE)</f>
        <v>1</v>
      </c>
      <c r="L234" s="54">
        <f>+VLOOKUP(I234,[1]codpension!$A$4:$C$30,3,FALSE)</f>
        <v>1</v>
      </c>
    </row>
    <row r="235" spans="1:12">
      <c r="A235" s="48">
        <v>89</v>
      </c>
      <c r="B235" s="85">
        <v>38</v>
      </c>
      <c r="C235" s="50">
        <v>140023.20000000001</v>
      </c>
      <c r="D235" s="51">
        <v>3684.8210526315793</v>
      </c>
      <c r="E235" s="51">
        <v>307.06842105263161</v>
      </c>
      <c r="F235" s="52" t="s">
        <v>160</v>
      </c>
      <c r="G235" s="53" t="s">
        <v>153</v>
      </c>
      <c r="H235" s="48" t="s">
        <v>0</v>
      </c>
      <c r="I235" s="48" t="str">
        <f t="shared" si="3"/>
        <v>INVALIDEZ-M</v>
      </c>
      <c r="J235" s="54">
        <f>+VLOOKUP(I235,[1]codpension!$A$4:$C$30,2,FALSE)</f>
        <v>4</v>
      </c>
      <c r="K235" s="54">
        <f>+VLOOKUP(I235,[1]codpension!$A$4:$D$30,4,FALSE)</f>
        <v>1</v>
      </c>
      <c r="L235" s="54">
        <f>+VLOOKUP(I235,[1]codpension!$A$4:$C$30,3,FALSE)</f>
        <v>1</v>
      </c>
    </row>
    <row r="236" spans="1:12">
      <c r="A236" s="48">
        <v>90</v>
      </c>
      <c r="B236" s="85">
        <v>32</v>
      </c>
      <c r="C236" s="50">
        <v>123384</v>
      </c>
      <c r="D236" s="51">
        <v>3855.75</v>
      </c>
      <c r="E236" s="51">
        <v>321.3125</v>
      </c>
      <c r="F236" s="52" t="s">
        <v>160</v>
      </c>
      <c r="G236" s="53" t="s">
        <v>153</v>
      </c>
      <c r="H236" s="48" t="s">
        <v>0</v>
      </c>
      <c r="I236" s="48" t="str">
        <f t="shared" si="3"/>
        <v>INVALIDEZ-M</v>
      </c>
      <c r="J236" s="54">
        <f>+VLOOKUP(I236,[1]codpension!$A$4:$C$30,2,FALSE)</f>
        <v>4</v>
      </c>
      <c r="K236" s="54">
        <f>+VLOOKUP(I236,[1]codpension!$A$4:$D$30,4,FALSE)</f>
        <v>1</v>
      </c>
      <c r="L236" s="54">
        <f>+VLOOKUP(I236,[1]codpension!$A$4:$C$30,3,FALSE)</f>
        <v>1</v>
      </c>
    </row>
    <row r="237" spans="1:12">
      <c r="A237" s="48">
        <v>91</v>
      </c>
      <c r="B237" s="85">
        <v>35</v>
      </c>
      <c r="C237" s="50">
        <v>130564.55999999998</v>
      </c>
      <c r="D237" s="51">
        <v>3730.4159999999997</v>
      </c>
      <c r="E237" s="51">
        <v>310.86799999999999</v>
      </c>
      <c r="F237" s="52" t="s">
        <v>160</v>
      </c>
      <c r="G237" s="53" t="s">
        <v>153</v>
      </c>
      <c r="H237" s="48" t="s">
        <v>0</v>
      </c>
      <c r="I237" s="48" t="str">
        <f t="shared" si="3"/>
        <v>INVALIDEZ-M</v>
      </c>
      <c r="J237" s="54">
        <f>+VLOOKUP(I237,[1]codpension!$A$4:$C$30,2,FALSE)</f>
        <v>4</v>
      </c>
      <c r="K237" s="54">
        <f>+VLOOKUP(I237,[1]codpension!$A$4:$D$30,4,FALSE)</f>
        <v>1</v>
      </c>
      <c r="L237" s="54">
        <f>+VLOOKUP(I237,[1]codpension!$A$4:$C$30,3,FALSE)</f>
        <v>1</v>
      </c>
    </row>
    <row r="238" spans="1:12">
      <c r="A238" s="48">
        <v>92</v>
      </c>
      <c r="B238" s="85">
        <v>20</v>
      </c>
      <c r="C238" s="50">
        <v>63124.800000000003</v>
      </c>
      <c r="D238" s="51">
        <v>3156.2400000000002</v>
      </c>
      <c r="E238" s="51">
        <v>263.02000000000004</v>
      </c>
      <c r="F238" s="52" t="s">
        <v>160</v>
      </c>
      <c r="G238" s="53" t="s">
        <v>153</v>
      </c>
      <c r="H238" s="48" t="s">
        <v>0</v>
      </c>
      <c r="I238" s="48" t="str">
        <f t="shared" si="3"/>
        <v>INVALIDEZ-M</v>
      </c>
      <c r="J238" s="54">
        <f>+VLOOKUP(I238,[1]codpension!$A$4:$C$30,2,FALSE)</f>
        <v>4</v>
      </c>
      <c r="K238" s="54">
        <f>+VLOOKUP(I238,[1]codpension!$A$4:$D$30,4,FALSE)</f>
        <v>1</v>
      </c>
      <c r="L238" s="54">
        <f>+VLOOKUP(I238,[1]codpension!$A$4:$C$30,3,FALSE)</f>
        <v>1</v>
      </c>
    </row>
    <row r="239" spans="1:12">
      <c r="A239" s="48">
        <v>93</v>
      </c>
      <c r="B239" s="85">
        <v>18</v>
      </c>
      <c r="C239" s="50">
        <v>66552</v>
      </c>
      <c r="D239" s="51">
        <v>3697.3333333333335</v>
      </c>
      <c r="E239" s="51">
        <v>308.11111111111114</v>
      </c>
      <c r="F239" s="52" t="s">
        <v>160</v>
      </c>
      <c r="G239" s="53" t="s">
        <v>153</v>
      </c>
      <c r="H239" s="48" t="s">
        <v>0</v>
      </c>
      <c r="I239" s="48" t="str">
        <f t="shared" si="3"/>
        <v>INVALIDEZ-M</v>
      </c>
      <c r="J239" s="54">
        <f>+VLOOKUP(I239,[1]codpension!$A$4:$C$30,2,FALSE)</f>
        <v>4</v>
      </c>
      <c r="K239" s="54">
        <f>+VLOOKUP(I239,[1]codpension!$A$4:$D$30,4,FALSE)</f>
        <v>1</v>
      </c>
      <c r="L239" s="54">
        <f>+VLOOKUP(I239,[1]codpension!$A$4:$C$30,3,FALSE)</f>
        <v>1</v>
      </c>
    </row>
    <row r="240" spans="1:12">
      <c r="A240" s="48">
        <v>94</v>
      </c>
      <c r="B240" s="85">
        <v>4</v>
      </c>
      <c r="C240" s="50">
        <v>11373.6</v>
      </c>
      <c r="D240" s="51">
        <v>2843.4</v>
      </c>
      <c r="E240" s="51">
        <v>236.95000000000002</v>
      </c>
      <c r="F240" s="52" t="s">
        <v>160</v>
      </c>
      <c r="G240" s="53" t="s">
        <v>153</v>
      </c>
      <c r="H240" s="48" t="s">
        <v>0</v>
      </c>
      <c r="I240" s="48" t="str">
        <f t="shared" si="3"/>
        <v>INVALIDEZ-M</v>
      </c>
      <c r="J240" s="54">
        <f>+VLOOKUP(I240,[1]codpension!$A$4:$C$30,2,FALSE)</f>
        <v>4</v>
      </c>
      <c r="K240" s="54">
        <f>+VLOOKUP(I240,[1]codpension!$A$4:$D$30,4,FALSE)</f>
        <v>1</v>
      </c>
      <c r="L240" s="54">
        <f>+VLOOKUP(I240,[1]codpension!$A$4:$C$30,3,FALSE)</f>
        <v>1</v>
      </c>
    </row>
    <row r="241" spans="1:12">
      <c r="A241" s="48">
        <v>95</v>
      </c>
      <c r="B241" s="85">
        <v>8</v>
      </c>
      <c r="C241" s="50">
        <v>29178.959999999999</v>
      </c>
      <c r="D241" s="51">
        <v>3647.37</v>
      </c>
      <c r="E241" s="51">
        <v>303.94749999999999</v>
      </c>
      <c r="F241" s="52" t="s">
        <v>160</v>
      </c>
      <c r="G241" s="53" t="s">
        <v>153</v>
      </c>
      <c r="H241" s="48" t="s">
        <v>0</v>
      </c>
      <c r="I241" s="48" t="str">
        <f t="shared" si="3"/>
        <v>INVALIDEZ-M</v>
      </c>
      <c r="J241" s="54">
        <f>+VLOOKUP(I241,[1]codpension!$A$4:$C$30,2,FALSE)</f>
        <v>4</v>
      </c>
      <c r="K241" s="54">
        <f>+VLOOKUP(I241,[1]codpension!$A$4:$D$30,4,FALSE)</f>
        <v>1</v>
      </c>
      <c r="L241" s="54">
        <f>+VLOOKUP(I241,[1]codpension!$A$4:$C$30,3,FALSE)</f>
        <v>1</v>
      </c>
    </row>
    <row r="242" spans="1:12">
      <c r="A242" s="48">
        <v>96</v>
      </c>
      <c r="B242" s="85">
        <v>13</v>
      </c>
      <c r="C242" s="50">
        <v>35338.080000000002</v>
      </c>
      <c r="D242" s="51">
        <v>2718.3138461538465</v>
      </c>
      <c r="E242" s="51">
        <v>226.52615384615387</v>
      </c>
      <c r="F242" s="52" t="s">
        <v>160</v>
      </c>
      <c r="G242" s="53" t="s">
        <v>153</v>
      </c>
      <c r="H242" s="48" t="s">
        <v>0</v>
      </c>
      <c r="I242" s="48" t="str">
        <f t="shared" si="3"/>
        <v>INVALIDEZ-M</v>
      </c>
      <c r="J242" s="54">
        <f>+VLOOKUP(I242,[1]codpension!$A$4:$C$30,2,FALSE)</f>
        <v>4</v>
      </c>
      <c r="K242" s="54">
        <f>+VLOOKUP(I242,[1]codpension!$A$4:$D$30,4,FALSE)</f>
        <v>1</v>
      </c>
      <c r="L242" s="54">
        <f>+VLOOKUP(I242,[1]codpension!$A$4:$C$30,3,FALSE)</f>
        <v>1</v>
      </c>
    </row>
    <row r="243" spans="1:12">
      <c r="A243" s="48">
        <v>97</v>
      </c>
      <c r="B243" s="85">
        <v>5</v>
      </c>
      <c r="C243" s="50">
        <v>13032.72</v>
      </c>
      <c r="D243" s="51">
        <v>2606.5439999999999</v>
      </c>
      <c r="E243" s="51">
        <v>217.21199999999999</v>
      </c>
      <c r="F243" s="52" t="s">
        <v>160</v>
      </c>
      <c r="G243" s="53" t="s">
        <v>153</v>
      </c>
      <c r="H243" s="48" t="s">
        <v>0</v>
      </c>
      <c r="I243" s="48" t="str">
        <f t="shared" si="3"/>
        <v>INVALIDEZ-M</v>
      </c>
      <c r="J243" s="54">
        <f>+VLOOKUP(I243,[1]codpension!$A$4:$C$30,2,FALSE)</f>
        <v>4</v>
      </c>
      <c r="K243" s="54">
        <f>+VLOOKUP(I243,[1]codpension!$A$4:$D$30,4,FALSE)</f>
        <v>1</v>
      </c>
      <c r="L243" s="54">
        <f>+VLOOKUP(I243,[1]codpension!$A$4:$C$30,3,FALSE)</f>
        <v>1</v>
      </c>
    </row>
    <row r="244" spans="1:12">
      <c r="A244" s="48">
        <v>98</v>
      </c>
      <c r="B244" s="85">
        <v>3</v>
      </c>
      <c r="C244" s="50">
        <v>7811.52</v>
      </c>
      <c r="D244" s="51">
        <v>2603.84</v>
      </c>
      <c r="E244" s="51">
        <v>216.98666666666668</v>
      </c>
      <c r="F244" s="52" t="s">
        <v>160</v>
      </c>
      <c r="G244" s="53" t="s">
        <v>153</v>
      </c>
      <c r="H244" s="48" t="s">
        <v>0</v>
      </c>
      <c r="I244" s="48" t="str">
        <f t="shared" si="3"/>
        <v>INVALIDEZ-M</v>
      </c>
      <c r="J244" s="54">
        <f>+VLOOKUP(I244,[1]codpension!$A$4:$C$30,2,FALSE)</f>
        <v>4</v>
      </c>
      <c r="K244" s="54">
        <f>+VLOOKUP(I244,[1]codpension!$A$4:$D$30,4,FALSE)</f>
        <v>1</v>
      </c>
      <c r="L244" s="54">
        <f>+VLOOKUP(I244,[1]codpension!$A$4:$C$30,3,FALSE)</f>
        <v>1</v>
      </c>
    </row>
    <row r="245" spans="1:12">
      <c r="A245" s="48">
        <v>99</v>
      </c>
      <c r="B245" s="85">
        <v>6</v>
      </c>
      <c r="C245" s="50">
        <v>17421.12</v>
      </c>
      <c r="D245" s="51">
        <v>2903.52</v>
      </c>
      <c r="E245" s="51">
        <v>241.96</v>
      </c>
      <c r="F245" s="52" t="s">
        <v>160</v>
      </c>
      <c r="G245" s="53" t="s">
        <v>153</v>
      </c>
      <c r="H245" s="48" t="s">
        <v>0</v>
      </c>
      <c r="I245" s="48" t="str">
        <f t="shared" si="3"/>
        <v>INVALIDEZ-M</v>
      </c>
      <c r="J245" s="54">
        <f>+VLOOKUP(I245,[1]codpension!$A$4:$C$30,2,FALSE)</f>
        <v>4</v>
      </c>
      <c r="K245" s="54">
        <f>+VLOOKUP(I245,[1]codpension!$A$4:$D$30,4,FALSE)</f>
        <v>1</v>
      </c>
      <c r="L245" s="54">
        <f>+VLOOKUP(I245,[1]codpension!$A$4:$C$30,3,FALSE)</f>
        <v>1</v>
      </c>
    </row>
    <row r="246" spans="1:12">
      <c r="A246" s="48">
        <v>102</v>
      </c>
      <c r="B246" s="85">
        <v>1</v>
      </c>
      <c r="C246" s="50">
        <v>2580</v>
      </c>
      <c r="D246" s="51">
        <v>2580</v>
      </c>
      <c r="E246" s="51">
        <v>215</v>
      </c>
      <c r="F246" s="52" t="s">
        <v>160</v>
      </c>
      <c r="G246" s="53" t="s">
        <v>153</v>
      </c>
      <c r="H246" s="48" t="s">
        <v>0</v>
      </c>
      <c r="I246" s="48" t="str">
        <f t="shared" si="3"/>
        <v>INVALIDEZ-M</v>
      </c>
      <c r="J246" s="54">
        <f>+VLOOKUP(I246,[1]codpension!$A$4:$C$30,2,FALSE)</f>
        <v>4</v>
      </c>
      <c r="K246" s="54">
        <f>+VLOOKUP(I246,[1]codpension!$A$4:$D$30,4,FALSE)</f>
        <v>1</v>
      </c>
      <c r="L246" s="54">
        <f>+VLOOKUP(I246,[1]codpension!$A$4:$C$30,3,FALSE)</f>
        <v>1</v>
      </c>
    </row>
    <row r="247" spans="1:12">
      <c r="A247" s="48">
        <v>103</v>
      </c>
      <c r="B247" s="85">
        <v>1</v>
      </c>
      <c r="C247" s="50">
        <v>2580</v>
      </c>
      <c r="D247" s="51">
        <v>2580</v>
      </c>
      <c r="E247" s="51">
        <v>215</v>
      </c>
      <c r="F247" s="52" t="s">
        <v>160</v>
      </c>
      <c r="G247" s="53" t="s">
        <v>153</v>
      </c>
      <c r="H247" s="48" t="s">
        <v>0</v>
      </c>
      <c r="I247" s="48" t="str">
        <f t="shared" si="3"/>
        <v>INVALIDEZ-M</v>
      </c>
      <c r="J247" s="54">
        <f>+VLOOKUP(I247,[1]codpension!$A$4:$C$30,2,FALSE)</f>
        <v>4</v>
      </c>
      <c r="K247" s="54">
        <f>+VLOOKUP(I247,[1]codpension!$A$4:$D$30,4,FALSE)</f>
        <v>1</v>
      </c>
      <c r="L247" s="54">
        <f>+VLOOKUP(I247,[1]codpension!$A$4:$C$30,3,FALSE)</f>
        <v>1</v>
      </c>
    </row>
    <row r="248" spans="1:12" ht="15" thickBot="1">
      <c r="A248" s="57">
        <v>104</v>
      </c>
      <c r="B248" s="86">
        <v>1</v>
      </c>
      <c r="C248" s="71">
        <v>2580</v>
      </c>
      <c r="D248" s="65">
        <v>2580</v>
      </c>
      <c r="E248" s="65">
        <v>215</v>
      </c>
      <c r="F248" s="66" t="s">
        <v>160</v>
      </c>
      <c r="G248" s="67" t="s">
        <v>153</v>
      </c>
      <c r="H248" s="57" t="s">
        <v>0</v>
      </c>
      <c r="I248" s="57" t="str">
        <f t="shared" si="3"/>
        <v>INVALIDEZ-M</v>
      </c>
      <c r="J248" s="68">
        <f>+VLOOKUP(I248,[1]codpension!$A$4:$C$30,2,FALSE)</f>
        <v>4</v>
      </c>
      <c r="K248" s="68">
        <f>+VLOOKUP(I248,[1]codpension!$A$4:$D$30,4,FALSE)</f>
        <v>1</v>
      </c>
      <c r="L248" s="68">
        <f>+VLOOKUP(I248,[1]codpension!$A$4:$C$30,3,FALSE)</f>
        <v>1</v>
      </c>
    </row>
    <row r="249" spans="1:12" ht="15.75" thickTop="1" thickBot="1">
      <c r="A249" s="74">
        <v>61</v>
      </c>
      <c r="B249" s="88">
        <v>1</v>
      </c>
      <c r="C249" s="75">
        <v>3088.56</v>
      </c>
      <c r="D249" s="76">
        <v>3088.56</v>
      </c>
      <c r="E249" s="76">
        <v>257.38</v>
      </c>
      <c r="F249" s="77" t="s">
        <v>161</v>
      </c>
      <c r="G249" s="78" t="s">
        <v>153</v>
      </c>
      <c r="H249" s="74" t="s">
        <v>0</v>
      </c>
      <c r="I249" s="74" t="str">
        <f t="shared" si="3"/>
        <v>INVALIDEZ BANANERAS-M</v>
      </c>
      <c r="J249" s="79">
        <f>+VLOOKUP(I249,[1]codpension!$A$4:$C$30,2,FALSE)</f>
        <v>4</v>
      </c>
      <c r="K249" s="79">
        <f>+VLOOKUP(I249,[1]codpension!$A$4:$D$30,4,FALSE)</f>
        <v>1</v>
      </c>
      <c r="L249" s="79">
        <f>+VLOOKUP(I249,[1]codpension!$A$4:$C$30,3,FALSE)</f>
        <v>1</v>
      </c>
    </row>
    <row r="250" spans="1:12" ht="15" thickTop="1">
      <c r="A250" s="56">
        <v>32</v>
      </c>
      <c r="B250" s="87">
        <v>2</v>
      </c>
      <c r="C250" s="73">
        <v>3679.68</v>
      </c>
      <c r="D250" s="59">
        <v>1839.84</v>
      </c>
      <c r="E250" s="59">
        <v>153.32</v>
      </c>
      <c r="F250" s="60" t="s">
        <v>162</v>
      </c>
      <c r="G250" s="61" t="s">
        <v>153</v>
      </c>
      <c r="H250" s="56" t="s">
        <v>0</v>
      </c>
      <c r="I250" s="56" t="str">
        <f t="shared" si="3"/>
        <v>VIUDEZ-M</v>
      </c>
      <c r="J250" s="62">
        <f>+VLOOKUP(I250,[1]codpension!$A$4:$C$30,2,FALSE)</f>
        <v>2</v>
      </c>
      <c r="K250" s="62">
        <f>+VLOOKUP(I250,[1]codpension!$A$4:$D$30,4,FALSE)</f>
        <v>0</v>
      </c>
      <c r="L250" s="62">
        <f>+VLOOKUP(I250,[1]codpension!$A$4:$C$30,3,FALSE)</f>
        <v>0</v>
      </c>
    </row>
    <row r="251" spans="1:12">
      <c r="A251" s="48">
        <v>34</v>
      </c>
      <c r="B251" s="85">
        <v>5</v>
      </c>
      <c r="C251" s="50">
        <v>10656.96</v>
      </c>
      <c r="D251" s="51">
        <v>2131.3919999999998</v>
      </c>
      <c r="E251" s="51">
        <v>177.61599999999999</v>
      </c>
      <c r="F251" s="52" t="s">
        <v>162</v>
      </c>
      <c r="G251" s="53" t="s">
        <v>153</v>
      </c>
      <c r="H251" s="48" t="s">
        <v>0</v>
      </c>
      <c r="I251" s="48" t="str">
        <f t="shared" si="3"/>
        <v>VIUDEZ-M</v>
      </c>
      <c r="J251" s="54">
        <f>+VLOOKUP(I251,[1]codpension!$A$4:$C$30,2,FALSE)</f>
        <v>2</v>
      </c>
      <c r="K251" s="54">
        <f>+VLOOKUP(I251,[1]codpension!$A$4:$D$30,4,FALSE)</f>
        <v>0</v>
      </c>
      <c r="L251" s="54">
        <f>+VLOOKUP(I251,[1]codpension!$A$4:$C$30,3,FALSE)</f>
        <v>0</v>
      </c>
    </row>
    <row r="252" spans="1:12">
      <c r="A252" s="48">
        <v>35</v>
      </c>
      <c r="B252" s="85">
        <v>6</v>
      </c>
      <c r="C252" s="50">
        <v>13105.080000000002</v>
      </c>
      <c r="D252" s="51">
        <v>2184.1800000000003</v>
      </c>
      <c r="E252" s="51">
        <v>182.01500000000001</v>
      </c>
      <c r="F252" s="52" t="s">
        <v>162</v>
      </c>
      <c r="G252" s="53" t="s">
        <v>153</v>
      </c>
      <c r="H252" s="48" t="s">
        <v>0</v>
      </c>
      <c r="I252" s="48" t="str">
        <f t="shared" si="3"/>
        <v>VIUDEZ-M</v>
      </c>
      <c r="J252" s="54">
        <f>+VLOOKUP(I252,[1]codpension!$A$4:$C$30,2,FALSE)</f>
        <v>2</v>
      </c>
      <c r="K252" s="54">
        <f>+VLOOKUP(I252,[1]codpension!$A$4:$D$30,4,FALSE)</f>
        <v>0</v>
      </c>
      <c r="L252" s="54">
        <f>+VLOOKUP(I252,[1]codpension!$A$4:$C$30,3,FALSE)</f>
        <v>0</v>
      </c>
    </row>
    <row r="253" spans="1:12">
      <c r="A253" s="48">
        <v>36</v>
      </c>
      <c r="B253" s="85">
        <v>4</v>
      </c>
      <c r="C253" s="50">
        <v>26077.439999999999</v>
      </c>
      <c r="D253" s="51">
        <v>6519.36</v>
      </c>
      <c r="E253" s="51">
        <v>543.28</v>
      </c>
      <c r="F253" s="52" t="s">
        <v>162</v>
      </c>
      <c r="G253" s="53" t="s">
        <v>153</v>
      </c>
      <c r="H253" s="48" t="s">
        <v>0</v>
      </c>
      <c r="I253" s="48" t="str">
        <f t="shared" si="3"/>
        <v>VIUDEZ-M</v>
      </c>
      <c r="J253" s="54">
        <f>+VLOOKUP(I253,[1]codpension!$A$4:$C$30,2,FALSE)</f>
        <v>2</v>
      </c>
      <c r="K253" s="54">
        <f>+VLOOKUP(I253,[1]codpension!$A$4:$D$30,4,FALSE)</f>
        <v>0</v>
      </c>
      <c r="L253" s="54">
        <f>+VLOOKUP(I253,[1]codpension!$A$4:$C$30,3,FALSE)</f>
        <v>0</v>
      </c>
    </row>
    <row r="254" spans="1:12">
      <c r="A254" s="48">
        <v>37</v>
      </c>
      <c r="B254" s="85">
        <v>11</v>
      </c>
      <c r="C254" s="50">
        <v>26258.280000000002</v>
      </c>
      <c r="D254" s="51">
        <v>2387.116363636364</v>
      </c>
      <c r="E254" s="51">
        <v>198.92636363636367</v>
      </c>
      <c r="F254" s="52" t="s">
        <v>162</v>
      </c>
      <c r="G254" s="53" t="s">
        <v>153</v>
      </c>
      <c r="H254" s="48" t="s">
        <v>0</v>
      </c>
      <c r="I254" s="48" t="str">
        <f t="shared" si="3"/>
        <v>VIUDEZ-M</v>
      </c>
      <c r="J254" s="54">
        <f>+VLOOKUP(I254,[1]codpension!$A$4:$C$30,2,FALSE)</f>
        <v>2</v>
      </c>
      <c r="K254" s="54">
        <f>+VLOOKUP(I254,[1]codpension!$A$4:$D$30,4,FALSE)</f>
        <v>0</v>
      </c>
      <c r="L254" s="54">
        <f>+VLOOKUP(I254,[1]codpension!$A$4:$C$30,3,FALSE)</f>
        <v>0</v>
      </c>
    </row>
    <row r="255" spans="1:12">
      <c r="A255" s="48">
        <v>38</v>
      </c>
      <c r="B255" s="85">
        <v>10</v>
      </c>
      <c r="C255" s="50">
        <v>27733.680000000004</v>
      </c>
      <c r="D255" s="51">
        <v>2773.3680000000004</v>
      </c>
      <c r="E255" s="51">
        <v>231.11400000000003</v>
      </c>
      <c r="F255" s="52" t="s">
        <v>162</v>
      </c>
      <c r="G255" s="53" t="s">
        <v>153</v>
      </c>
      <c r="H255" s="48" t="s">
        <v>0</v>
      </c>
      <c r="I255" s="48" t="str">
        <f t="shared" si="3"/>
        <v>VIUDEZ-M</v>
      </c>
      <c r="J255" s="54">
        <f>+VLOOKUP(I255,[1]codpension!$A$4:$C$30,2,FALSE)</f>
        <v>2</v>
      </c>
      <c r="K255" s="54">
        <f>+VLOOKUP(I255,[1]codpension!$A$4:$D$30,4,FALSE)</f>
        <v>0</v>
      </c>
      <c r="L255" s="54">
        <f>+VLOOKUP(I255,[1]codpension!$A$4:$C$30,3,FALSE)</f>
        <v>0</v>
      </c>
    </row>
    <row r="256" spans="1:12">
      <c r="A256" s="48">
        <v>39</v>
      </c>
      <c r="B256" s="85">
        <v>14</v>
      </c>
      <c r="C256" s="50">
        <v>44774.52</v>
      </c>
      <c r="D256" s="51">
        <v>3198.18</v>
      </c>
      <c r="E256" s="51">
        <v>266.51499999999999</v>
      </c>
      <c r="F256" s="52" t="s">
        <v>162</v>
      </c>
      <c r="G256" s="53" t="s">
        <v>153</v>
      </c>
      <c r="H256" s="48" t="s">
        <v>0</v>
      </c>
      <c r="I256" s="48" t="str">
        <f t="shared" si="3"/>
        <v>VIUDEZ-M</v>
      </c>
      <c r="J256" s="54">
        <f>+VLOOKUP(I256,[1]codpension!$A$4:$C$30,2,FALSE)</f>
        <v>2</v>
      </c>
      <c r="K256" s="54">
        <f>+VLOOKUP(I256,[1]codpension!$A$4:$D$30,4,FALSE)</f>
        <v>0</v>
      </c>
      <c r="L256" s="54">
        <f>+VLOOKUP(I256,[1]codpension!$A$4:$C$30,3,FALSE)</f>
        <v>0</v>
      </c>
    </row>
    <row r="257" spans="1:12">
      <c r="A257" s="48">
        <v>40</v>
      </c>
      <c r="B257" s="85">
        <v>11</v>
      </c>
      <c r="C257" s="50">
        <v>21965.399999999998</v>
      </c>
      <c r="D257" s="51">
        <v>1996.8545454545454</v>
      </c>
      <c r="E257" s="51">
        <v>166.40454545454546</v>
      </c>
      <c r="F257" s="52" t="s">
        <v>162</v>
      </c>
      <c r="G257" s="53" t="s">
        <v>153</v>
      </c>
      <c r="H257" s="48" t="s">
        <v>0</v>
      </c>
      <c r="I257" s="48" t="str">
        <f t="shared" si="3"/>
        <v>VIUDEZ-M</v>
      </c>
      <c r="J257" s="54">
        <f>+VLOOKUP(I257,[1]codpension!$A$4:$C$30,2,FALSE)</f>
        <v>2</v>
      </c>
      <c r="K257" s="54">
        <f>+VLOOKUP(I257,[1]codpension!$A$4:$D$30,4,FALSE)</f>
        <v>0</v>
      </c>
      <c r="L257" s="54">
        <f>+VLOOKUP(I257,[1]codpension!$A$4:$C$30,3,FALSE)</f>
        <v>0</v>
      </c>
    </row>
    <row r="258" spans="1:12">
      <c r="A258" s="48">
        <v>41</v>
      </c>
      <c r="B258" s="85">
        <v>21</v>
      </c>
      <c r="C258" s="50">
        <v>60992.639999999992</v>
      </c>
      <c r="D258" s="51">
        <v>2904.4114285714281</v>
      </c>
      <c r="E258" s="51">
        <v>242.03428571428569</v>
      </c>
      <c r="F258" s="52" t="s">
        <v>162</v>
      </c>
      <c r="G258" s="53" t="s">
        <v>153</v>
      </c>
      <c r="H258" s="48" t="s">
        <v>0</v>
      </c>
      <c r="I258" s="48" t="str">
        <f t="shared" si="3"/>
        <v>VIUDEZ-M</v>
      </c>
      <c r="J258" s="54">
        <f>+VLOOKUP(I258,[1]codpension!$A$4:$C$30,2,FALSE)</f>
        <v>2</v>
      </c>
      <c r="K258" s="54">
        <f>+VLOOKUP(I258,[1]codpension!$A$4:$D$30,4,FALSE)</f>
        <v>0</v>
      </c>
      <c r="L258" s="54">
        <f>+VLOOKUP(I258,[1]codpension!$A$4:$C$30,3,FALSE)</f>
        <v>0</v>
      </c>
    </row>
    <row r="259" spans="1:12">
      <c r="A259" s="48">
        <v>42</v>
      </c>
      <c r="B259" s="85">
        <v>12</v>
      </c>
      <c r="C259" s="50">
        <v>26076.6</v>
      </c>
      <c r="D259" s="51">
        <v>2173.0499999999997</v>
      </c>
      <c r="E259" s="51">
        <v>181.08749999999998</v>
      </c>
      <c r="F259" s="52" t="s">
        <v>162</v>
      </c>
      <c r="G259" s="53" t="s">
        <v>153</v>
      </c>
      <c r="H259" s="48" t="s">
        <v>0</v>
      </c>
      <c r="I259" s="48" t="str">
        <f t="shared" si="3"/>
        <v>VIUDEZ-M</v>
      </c>
      <c r="J259" s="54">
        <f>+VLOOKUP(I259,[1]codpension!$A$4:$C$30,2,FALSE)</f>
        <v>2</v>
      </c>
      <c r="K259" s="54">
        <f>+VLOOKUP(I259,[1]codpension!$A$4:$D$30,4,FALSE)</f>
        <v>0</v>
      </c>
      <c r="L259" s="54">
        <f>+VLOOKUP(I259,[1]codpension!$A$4:$C$30,3,FALSE)</f>
        <v>0</v>
      </c>
    </row>
    <row r="260" spans="1:12">
      <c r="A260" s="48">
        <v>43</v>
      </c>
      <c r="B260" s="85">
        <v>21</v>
      </c>
      <c r="C260" s="50">
        <v>50089.439999999995</v>
      </c>
      <c r="D260" s="51">
        <v>2385.2114285714283</v>
      </c>
      <c r="E260" s="51">
        <v>198.76761904761904</v>
      </c>
      <c r="F260" s="52" t="s">
        <v>162</v>
      </c>
      <c r="G260" s="53" t="s">
        <v>153</v>
      </c>
      <c r="H260" s="48" t="s">
        <v>0</v>
      </c>
      <c r="I260" s="48" t="str">
        <f t="shared" ref="I260:I323" si="4">+F260&amp;"-"&amp;H260</f>
        <v>VIUDEZ-M</v>
      </c>
      <c r="J260" s="54">
        <f>+VLOOKUP(I260,[1]codpension!$A$4:$C$30,2,FALSE)</f>
        <v>2</v>
      </c>
      <c r="K260" s="54">
        <f>+VLOOKUP(I260,[1]codpension!$A$4:$D$30,4,FALSE)</f>
        <v>0</v>
      </c>
      <c r="L260" s="54">
        <f>+VLOOKUP(I260,[1]codpension!$A$4:$C$30,3,FALSE)</f>
        <v>0</v>
      </c>
    </row>
    <row r="261" spans="1:12">
      <c r="A261" s="48">
        <v>44</v>
      </c>
      <c r="B261" s="85">
        <v>22</v>
      </c>
      <c r="C261" s="50">
        <v>50558.76</v>
      </c>
      <c r="D261" s="51">
        <v>2298.1254545454544</v>
      </c>
      <c r="E261" s="51">
        <v>191.51045454545454</v>
      </c>
      <c r="F261" s="52" t="s">
        <v>162</v>
      </c>
      <c r="G261" s="53" t="s">
        <v>153</v>
      </c>
      <c r="H261" s="48" t="s">
        <v>0</v>
      </c>
      <c r="I261" s="48" t="str">
        <f t="shared" si="4"/>
        <v>VIUDEZ-M</v>
      </c>
      <c r="J261" s="54">
        <f>+VLOOKUP(I261,[1]codpension!$A$4:$C$30,2,FALSE)</f>
        <v>2</v>
      </c>
      <c r="K261" s="54">
        <f>+VLOOKUP(I261,[1]codpension!$A$4:$D$30,4,FALSE)</f>
        <v>0</v>
      </c>
      <c r="L261" s="54">
        <f>+VLOOKUP(I261,[1]codpension!$A$4:$C$30,3,FALSE)</f>
        <v>0</v>
      </c>
    </row>
    <row r="262" spans="1:12">
      <c r="A262" s="48">
        <v>45</v>
      </c>
      <c r="B262" s="85">
        <v>24</v>
      </c>
      <c r="C262" s="50">
        <v>71056.319999999992</v>
      </c>
      <c r="D262" s="51">
        <v>2960.68</v>
      </c>
      <c r="E262" s="51">
        <v>246.72333333333333</v>
      </c>
      <c r="F262" s="52" t="s">
        <v>162</v>
      </c>
      <c r="G262" s="53" t="s">
        <v>153</v>
      </c>
      <c r="H262" s="48" t="s">
        <v>0</v>
      </c>
      <c r="I262" s="48" t="str">
        <f t="shared" si="4"/>
        <v>VIUDEZ-M</v>
      </c>
      <c r="J262" s="54">
        <f>+VLOOKUP(I262,[1]codpension!$A$4:$C$30,2,FALSE)</f>
        <v>2</v>
      </c>
      <c r="K262" s="54">
        <f>+VLOOKUP(I262,[1]codpension!$A$4:$D$30,4,FALSE)</f>
        <v>0</v>
      </c>
      <c r="L262" s="54">
        <f>+VLOOKUP(I262,[1]codpension!$A$4:$C$30,3,FALSE)</f>
        <v>0</v>
      </c>
    </row>
    <row r="263" spans="1:12">
      <c r="A263" s="48">
        <v>46</v>
      </c>
      <c r="B263" s="85">
        <v>20</v>
      </c>
      <c r="C263" s="50">
        <v>46088.159999999989</v>
      </c>
      <c r="D263" s="51">
        <v>2304.4079999999994</v>
      </c>
      <c r="E263" s="51">
        <v>192.03399999999996</v>
      </c>
      <c r="F263" s="52" t="s">
        <v>162</v>
      </c>
      <c r="G263" s="53" t="s">
        <v>153</v>
      </c>
      <c r="H263" s="48" t="s">
        <v>0</v>
      </c>
      <c r="I263" s="48" t="str">
        <f t="shared" si="4"/>
        <v>VIUDEZ-M</v>
      </c>
      <c r="J263" s="54">
        <f>+VLOOKUP(I263,[1]codpension!$A$4:$C$30,2,FALSE)</f>
        <v>2</v>
      </c>
      <c r="K263" s="54">
        <f>+VLOOKUP(I263,[1]codpension!$A$4:$D$30,4,FALSE)</f>
        <v>0</v>
      </c>
      <c r="L263" s="54">
        <f>+VLOOKUP(I263,[1]codpension!$A$4:$C$30,3,FALSE)</f>
        <v>0</v>
      </c>
    </row>
    <row r="264" spans="1:12">
      <c r="A264" s="48">
        <v>47</v>
      </c>
      <c r="B264" s="85">
        <v>17</v>
      </c>
      <c r="C264" s="50">
        <v>59277.72</v>
      </c>
      <c r="D264" s="51">
        <v>3486.924705882353</v>
      </c>
      <c r="E264" s="51">
        <v>290.5770588235294</v>
      </c>
      <c r="F264" s="52" t="s">
        <v>162</v>
      </c>
      <c r="G264" s="53" t="s">
        <v>153</v>
      </c>
      <c r="H264" s="48" t="s">
        <v>0</v>
      </c>
      <c r="I264" s="48" t="str">
        <f t="shared" si="4"/>
        <v>VIUDEZ-M</v>
      </c>
      <c r="J264" s="54">
        <f>+VLOOKUP(I264,[1]codpension!$A$4:$C$30,2,FALSE)</f>
        <v>2</v>
      </c>
      <c r="K264" s="54">
        <f>+VLOOKUP(I264,[1]codpension!$A$4:$D$30,4,FALSE)</f>
        <v>0</v>
      </c>
      <c r="L264" s="54">
        <f>+VLOOKUP(I264,[1]codpension!$A$4:$C$30,3,FALSE)</f>
        <v>0</v>
      </c>
    </row>
    <row r="265" spans="1:12">
      <c r="A265" s="48">
        <v>48</v>
      </c>
      <c r="B265" s="85">
        <v>27</v>
      </c>
      <c r="C265" s="50">
        <v>68782.080000000002</v>
      </c>
      <c r="D265" s="51">
        <v>2547.4844444444443</v>
      </c>
      <c r="E265" s="51">
        <v>212.29037037037037</v>
      </c>
      <c r="F265" s="52" t="s">
        <v>162</v>
      </c>
      <c r="G265" s="53" t="s">
        <v>153</v>
      </c>
      <c r="H265" s="48" t="s">
        <v>0</v>
      </c>
      <c r="I265" s="48" t="str">
        <f t="shared" si="4"/>
        <v>VIUDEZ-M</v>
      </c>
      <c r="J265" s="54">
        <f>+VLOOKUP(I265,[1]codpension!$A$4:$C$30,2,FALSE)</f>
        <v>2</v>
      </c>
      <c r="K265" s="54">
        <f>+VLOOKUP(I265,[1]codpension!$A$4:$D$30,4,FALSE)</f>
        <v>0</v>
      </c>
      <c r="L265" s="54">
        <f>+VLOOKUP(I265,[1]codpension!$A$4:$C$30,3,FALSE)</f>
        <v>0</v>
      </c>
    </row>
    <row r="266" spans="1:12">
      <c r="A266" s="48">
        <v>49</v>
      </c>
      <c r="B266" s="85">
        <v>26</v>
      </c>
      <c r="C266" s="50">
        <v>78746.759999999995</v>
      </c>
      <c r="D266" s="51">
        <v>3028.7215384615383</v>
      </c>
      <c r="E266" s="51">
        <v>252.39346153846154</v>
      </c>
      <c r="F266" s="52" t="s">
        <v>162</v>
      </c>
      <c r="G266" s="53" t="s">
        <v>153</v>
      </c>
      <c r="H266" s="48" t="s">
        <v>0</v>
      </c>
      <c r="I266" s="48" t="str">
        <f t="shared" si="4"/>
        <v>VIUDEZ-M</v>
      </c>
      <c r="J266" s="54">
        <f>+VLOOKUP(I266,[1]codpension!$A$4:$C$30,2,FALSE)</f>
        <v>2</v>
      </c>
      <c r="K266" s="54">
        <f>+VLOOKUP(I266,[1]codpension!$A$4:$D$30,4,FALSE)</f>
        <v>0</v>
      </c>
      <c r="L266" s="54">
        <f>+VLOOKUP(I266,[1]codpension!$A$4:$C$30,3,FALSE)</f>
        <v>0</v>
      </c>
    </row>
    <row r="267" spans="1:12">
      <c r="A267" s="48">
        <v>50</v>
      </c>
      <c r="B267" s="85">
        <v>30</v>
      </c>
      <c r="C267" s="50">
        <v>91102.919999999984</v>
      </c>
      <c r="D267" s="51">
        <v>3036.7639999999997</v>
      </c>
      <c r="E267" s="51">
        <v>253.06366666666665</v>
      </c>
      <c r="F267" s="52" t="s">
        <v>162</v>
      </c>
      <c r="G267" s="53" t="s">
        <v>153</v>
      </c>
      <c r="H267" s="48" t="s">
        <v>0</v>
      </c>
      <c r="I267" s="48" t="str">
        <f t="shared" si="4"/>
        <v>VIUDEZ-M</v>
      </c>
      <c r="J267" s="54">
        <f>+VLOOKUP(I267,[1]codpension!$A$4:$C$30,2,FALSE)</f>
        <v>2</v>
      </c>
      <c r="K267" s="54">
        <f>+VLOOKUP(I267,[1]codpension!$A$4:$D$30,4,FALSE)</f>
        <v>0</v>
      </c>
      <c r="L267" s="54">
        <f>+VLOOKUP(I267,[1]codpension!$A$4:$C$30,3,FALSE)</f>
        <v>0</v>
      </c>
    </row>
    <row r="268" spans="1:12">
      <c r="A268" s="48">
        <v>51</v>
      </c>
      <c r="B268" s="85">
        <v>36</v>
      </c>
      <c r="C268" s="50">
        <v>109850.52</v>
      </c>
      <c r="D268" s="51">
        <v>3051.4033333333336</v>
      </c>
      <c r="E268" s="51">
        <v>254.28361111111113</v>
      </c>
      <c r="F268" s="52" t="s">
        <v>162</v>
      </c>
      <c r="G268" s="53" t="s">
        <v>153</v>
      </c>
      <c r="H268" s="48" t="s">
        <v>0</v>
      </c>
      <c r="I268" s="48" t="str">
        <f t="shared" si="4"/>
        <v>VIUDEZ-M</v>
      </c>
      <c r="J268" s="54">
        <f>+VLOOKUP(I268,[1]codpension!$A$4:$C$30,2,FALSE)</f>
        <v>2</v>
      </c>
      <c r="K268" s="54">
        <f>+VLOOKUP(I268,[1]codpension!$A$4:$D$30,4,FALSE)</f>
        <v>0</v>
      </c>
      <c r="L268" s="54">
        <f>+VLOOKUP(I268,[1]codpension!$A$4:$C$30,3,FALSE)</f>
        <v>0</v>
      </c>
    </row>
    <row r="269" spans="1:12">
      <c r="A269" s="48">
        <v>52</v>
      </c>
      <c r="B269" s="85">
        <v>37</v>
      </c>
      <c r="C269" s="50">
        <v>130809.48</v>
      </c>
      <c r="D269" s="51">
        <v>3535.3913513513512</v>
      </c>
      <c r="E269" s="51">
        <v>294.61594594594595</v>
      </c>
      <c r="F269" s="52" t="s">
        <v>162</v>
      </c>
      <c r="G269" s="53" t="s">
        <v>153</v>
      </c>
      <c r="H269" s="48" t="s">
        <v>0</v>
      </c>
      <c r="I269" s="48" t="str">
        <f t="shared" si="4"/>
        <v>VIUDEZ-M</v>
      </c>
      <c r="J269" s="54">
        <f>+VLOOKUP(I269,[1]codpension!$A$4:$C$30,2,FALSE)</f>
        <v>2</v>
      </c>
      <c r="K269" s="54">
        <f>+VLOOKUP(I269,[1]codpension!$A$4:$D$30,4,FALSE)</f>
        <v>0</v>
      </c>
      <c r="L269" s="54">
        <f>+VLOOKUP(I269,[1]codpension!$A$4:$C$30,3,FALSE)</f>
        <v>0</v>
      </c>
    </row>
    <row r="270" spans="1:12">
      <c r="A270" s="48">
        <v>53</v>
      </c>
      <c r="B270" s="85">
        <v>33</v>
      </c>
      <c r="C270" s="50">
        <v>124662.84000000001</v>
      </c>
      <c r="D270" s="51">
        <v>3777.6618181818185</v>
      </c>
      <c r="E270" s="51">
        <v>314.80515151515152</v>
      </c>
      <c r="F270" s="52" t="s">
        <v>162</v>
      </c>
      <c r="G270" s="53" t="s">
        <v>153</v>
      </c>
      <c r="H270" s="48" t="s">
        <v>0</v>
      </c>
      <c r="I270" s="48" t="str">
        <f t="shared" si="4"/>
        <v>VIUDEZ-M</v>
      </c>
      <c r="J270" s="54">
        <f>+VLOOKUP(I270,[1]codpension!$A$4:$C$30,2,FALSE)</f>
        <v>2</v>
      </c>
      <c r="K270" s="54">
        <f>+VLOOKUP(I270,[1]codpension!$A$4:$D$30,4,FALSE)</f>
        <v>0</v>
      </c>
      <c r="L270" s="54">
        <f>+VLOOKUP(I270,[1]codpension!$A$4:$C$30,3,FALSE)</f>
        <v>0</v>
      </c>
    </row>
    <row r="271" spans="1:12">
      <c r="A271" s="48">
        <v>54</v>
      </c>
      <c r="B271" s="85">
        <v>35</v>
      </c>
      <c r="C271" s="50">
        <v>118004.52</v>
      </c>
      <c r="D271" s="51">
        <v>3371.5577142857146</v>
      </c>
      <c r="E271" s="51">
        <v>280.96314285714288</v>
      </c>
      <c r="F271" s="52" t="s">
        <v>162</v>
      </c>
      <c r="G271" s="53" t="s">
        <v>153</v>
      </c>
      <c r="H271" s="48" t="s">
        <v>0</v>
      </c>
      <c r="I271" s="48" t="str">
        <f t="shared" si="4"/>
        <v>VIUDEZ-M</v>
      </c>
      <c r="J271" s="54">
        <f>+VLOOKUP(I271,[1]codpension!$A$4:$C$30,2,FALSE)</f>
        <v>2</v>
      </c>
      <c r="K271" s="54">
        <f>+VLOOKUP(I271,[1]codpension!$A$4:$D$30,4,FALSE)</f>
        <v>0</v>
      </c>
      <c r="L271" s="54">
        <f>+VLOOKUP(I271,[1]codpension!$A$4:$C$30,3,FALSE)</f>
        <v>0</v>
      </c>
    </row>
    <row r="272" spans="1:12">
      <c r="A272" s="48">
        <v>55</v>
      </c>
      <c r="B272" s="85">
        <v>39</v>
      </c>
      <c r="C272" s="50">
        <v>114726.47999999998</v>
      </c>
      <c r="D272" s="51">
        <v>2941.704615384615</v>
      </c>
      <c r="E272" s="51">
        <v>245.14205128205126</v>
      </c>
      <c r="F272" s="52" t="s">
        <v>162</v>
      </c>
      <c r="G272" s="53" t="s">
        <v>153</v>
      </c>
      <c r="H272" s="48" t="s">
        <v>0</v>
      </c>
      <c r="I272" s="48" t="str">
        <f t="shared" si="4"/>
        <v>VIUDEZ-M</v>
      </c>
      <c r="J272" s="54">
        <f>+VLOOKUP(I272,[1]codpension!$A$4:$C$30,2,FALSE)</f>
        <v>2</v>
      </c>
      <c r="K272" s="54">
        <f>+VLOOKUP(I272,[1]codpension!$A$4:$D$30,4,FALSE)</f>
        <v>0</v>
      </c>
      <c r="L272" s="54">
        <f>+VLOOKUP(I272,[1]codpension!$A$4:$C$30,3,FALSE)</f>
        <v>0</v>
      </c>
    </row>
    <row r="273" spans="1:12">
      <c r="A273" s="48">
        <v>56</v>
      </c>
      <c r="B273" s="85">
        <v>33</v>
      </c>
      <c r="C273" s="50">
        <v>112779.35999999997</v>
      </c>
      <c r="D273" s="51">
        <v>3417.5563636363627</v>
      </c>
      <c r="E273" s="51">
        <v>284.79636363636354</v>
      </c>
      <c r="F273" s="52" t="s">
        <v>162</v>
      </c>
      <c r="G273" s="53" t="s">
        <v>153</v>
      </c>
      <c r="H273" s="48" t="s">
        <v>0</v>
      </c>
      <c r="I273" s="48" t="str">
        <f t="shared" si="4"/>
        <v>VIUDEZ-M</v>
      </c>
      <c r="J273" s="54">
        <f>+VLOOKUP(I273,[1]codpension!$A$4:$C$30,2,FALSE)</f>
        <v>2</v>
      </c>
      <c r="K273" s="54">
        <f>+VLOOKUP(I273,[1]codpension!$A$4:$D$30,4,FALSE)</f>
        <v>0</v>
      </c>
      <c r="L273" s="54">
        <f>+VLOOKUP(I273,[1]codpension!$A$4:$C$30,3,FALSE)</f>
        <v>0</v>
      </c>
    </row>
    <row r="274" spans="1:12">
      <c r="A274" s="48">
        <v>57</v>
      </c>
      <c r="B274" s="85">
        <v>39</v>
      </c>
      <c r="C274" s="50">
        <v>153635.76000000004</v>
      </c>
      <c r="D274" s="51">
        <v>3939.3784615384625</v>
      </c>
      <c r="E274" s="51">
        <v>328.28153846153856</v>
      </c>
      <c r="F274" s="52" t="s">
        <v>162</v>
      </c>
      <c r="G274" s="53" t="s">
        <v>153</v>
      </c>
      <c r="H274" s="48" t="s">
        <v>0</v>
      </c>
      <c r="I274" s="48" t="str">
        <f t="shared" si="4"/>
        <v>VIUDEZ-M</v>
      </c>
      <c r="J274" s="54">
        <f>+VLOOKUP(I274,[1]codpension!$A$4:$C$30,2,FALSE)</f>
        <v>2</v>
      </c>
      <c r="K274" s="54">
        <f>+VLOOKUP(I274,[1]codpension!$A$4:$D$30,4,FALSE)</f>
        <v>0</v>
      </c>
      <c r="L274" s="54">
        <f>+VLOOKUP(I274,[1]codpension!$A$4:$C$30,3,FALSE)</f>
        <v>0</v>
      </c>
    </row>
    <row r="275" spans="1:12">
      <c r="A275" s="48">
        <v>58</v>
      </c>
      <c r="B275" s="85">
        <v>50</v>
      </c>
      <c r="C275" s="50">
        <v>171449.88000000006</v>
      </c>
      <c r="D275" s="51">
        <v>3428.9976000000011</v>
      </c>
      <c r="E275" s="51">
        <v>285.74980000000011</v>
      </c>
      <c r="F275" s="52" t="s">
        <v>162</v>
      </c>
      <c r="G275" s="53" t="s">
        <v>153</v>
      </c>
      <c r="H275" s="48" t="s">
        <v>0</v>
      </c>
      <c r="I275" s="48" t="str">
        <f t="shared" si="4"/>
        <v>VIUDEZ-M</v>
      </c>
      <c r="J275" s="54">
        <f>+VLOOKUP(I275,[1]codpension!$A$4:$C$30,2,FALSE)</f>
        <v>2</v>
      </c>
      <c r="K275" s="54">
        <f>+VLOOKUP(I275,[1]codpension!$A$4:$D$30,4,FALSE)</f>
        <v>0</v>
      </c>
      <c r="L275" s="54">
        <f>+VLOOKUP(I275,[1]codpension!$A$4:$C$30,3,FALSE)</f>
        <v>0</v>
      </c>
    </row>
    <row r="276" spans="1:12">
      <c r="A276" s="48">
        <v>59</v>
      </c>
      <c r="B276" s="85">
        <v>44</v>
      </c>
      <c r="C276" s="50">
        <v>159074.64000000001</v>
      </c>
      <c r="D276" s="51">
        <v>3615.3327272727274</v>
      </c>
      <c r="E276" s="51">
        <v>301.2777272727273</v>
      </c>
      <c r="F276" s="52" t="s">
        <v>162</v>
      </c>
      <c r="G276" s="53" t="s">
        <v>153</v>
      </c>
      <c r="H276" s="48" t="s">
        <v>0</v>
      </c>
      <c r="I276" s="48" t="str">
        <f t="shared" si="4"/>
        <v>VIUDEZ-M</v>
      </c>
      <c r="J276" s="54">
        <f>+VLOOKUP(I276,[1]codpension!$A$4:$C$30,2,FALSE)</f>
        <v>2</v>
      </c>
      <c r="K276" s="54">
        <f>+VLOOKUP(I276,[1]codpension!$A$4:$D$30,4,FALSE)</f>
        <v>0</v>
      </c>
      <c r="L276" s="54">
        <f>+VLOOKUP(I276,[1]codpension!$A$4:$C$30,3,FALSE)</f>
        <v>0</v>
      </c>
    </row>
    <row r="277" spans="1:12">
      <c r="A277" s="48">
        <v>60</v>
      </c>
      <c r="B277" s="85">
        <v>44</v>
      </c>
      <c r="C277" s="50">
        <v>158271.6</v>
      </c>
      <c r="D277" s="51">
        <v>3597.0818181818181</v>
      </c>
      <c r="E277" s="51">
        <v>299.75681818181818</v>
      </c>
      <c r="F277" s="52" t="s">
        <v>162</v>
      </c>
      <c r="G277" s="53" t="s">
        <v>153</v>
      </c>
      <c r="H277" s="48" t="s">
        <v>0</v>
      </c>
      <c r="I277" s="48" t="str">
        <f t="shared" si="4"/>
        <v>VIUDEZ-M</v>
      </c>
      <c r="J277" s="54">
        <f>+VLOOKUP(I277,[1]codpension!$A$4:$C$30,2,FALSE)</f>
        <v>2</v>
      </c>
      <c r="K277" s="54">
        <f>+VLOOKUP(I277,[1]codpension!$A$4:$D$30,4,FALSE)</f>
        <v>0</v>
      </c>
      <c r="L277" s="54">
        <f>+VLOOKUP(I277,[1]codpension!$A$4:$C$30,3,FALSE)</f>
        <v>0</v>
      </c>
    </row>
    <row r="278" spans="1:12">
      <c r="A278" s="48">
        <v>61</v>
      </c>
      <c r="B278" s="85">
        <v>38</v>
      </c>
      <c r="C278" s="50">
        <v>112533</v>
      </c>
      <c r="D278" s="51">
        <v>2961.3947368421054</v>
      </c>
      <c r="E278" s="51">
        <v>246.78289473684211</v>
      </c>
      <c r="F278" s="52" t="s">
        <v>162</v>
      </c>
      <c r="G278" s="53" t="s">
        <v>153</v>
      </c>
      <c r="H278" s="48" t="s">
        <v>0</v>
      </c>
      <c r="I278" s="48" t="str">
        <f t="shared" si="4"/>
        <v>VIUDEZ-M</v>
      </c>
      <c r="J278" s="54">
        <f>+VLOOKUP(I278,[1]codpension!$A$4:$C$30,2,FALSE)</f>
        <v>2</v>
      </c>
      <c r="K278" s="54">
        <f>+VLOOKUP(I278,[1]codpension!$A$4:$D$30,4,FALSE)</f>
        <v>0</v>
      </c>
      <c r="L278" s="54">
        <f>+VLOOKUP(I278,[1]codpension!$A$4:$C$30,3,FALSE)</f>
        <v>0</v>
      </c>
    </row>
    <row r="279" spans="1:12">
      <c r="A279" s="48">
        <v>62</v>
      </c>
      <c r="B279" s="85">
        <v>59</v>
      </c>
      <c r="C279" s="50">
        <v>224982.00000000003</v>
      </c>
      <c r="D279" s="51">
        <v>3813.2542372881362</v>
      </c>
      <c r="E279" s="51">
        <v>317.77118644067804</v>
      </c>
      <c r="F279" s="52" t="s">
        <v>162</v>
      </c>
      <c r="G279" s="53" t="s">
        <v>153</v>
      </c>
      <c r="H279" s="48" t="s">
        <v>0</v>
      </c>
      <c r="I279" s="48" t="str">
        <f t="shared" si="4"/>
        <v>VIUDEZ-M</v>
      </c>
      <c r="J279" s="54">
        <f>+VLOOKUP(I279,[1]codpension!$A$4:$C$30,2,FALSE)</f>
        <v>2</v>
      </c>
      <c r="K279" s="54">
        <f>+VLOOKUP(I279,[1]codpension!$A$4:$D$30,4,FALSE)</f>
        <v>0</v>
      </c>
      <c r="L279" s="54">
        <f>+VLOOKUP(I279,[1]codpension!$A$4:$C$30,3,FALSE)</f>
        <v>0</v>
      </c>
    </row>
    <row r="280" spans="1:12">
      <c r="A280" s="48">
        <v>63</v>
      </c>
      <c r="B280" s="85">
        <v>53</v>
      </c>
      <c r="C280" s="50">
        <v>158958.24</v>
      </c>
      <c r="D280" s="51">
        <v>2999.212075471698</v>
      </c>
      <c r="E280" s="51">
        <v>249.93433962264149</v>
      </c>
      <c r="F280" s="52" t="s">
        <v>162</v>
      </c>
      <c r="G280" s="53" t="s">
        <v>153</v>
      </c>
      <c r="H280" s="48" t="s">
        <v>0</v>
      </c>
      <c r="I280" s="48" t="str">
        <f t="shared" si="4"/>
        <v>VIUDEZ-M</v>
      </c>
      <c r="J280" s="54">
        <f>+VLOOKUP(I280,[1]codpension!$A$4:$C$30,2,FALSE)</f>
        <v>2</v>
      </c>
      <c r="K280" s="54">
        <f>+VLOOKUP(I280,[1]codpension!$A$4:$D$30,4,FALSE)</f>
        <v>0</v>
      </c>
      <c r="L280" s="54">
        <f>+VLOOKUP(I280,[1]codpension!$A$4:$C$30,3,FALSE)</f>
        <v>0</v>
      </c>
    </row>
    <row r="281" spans="1:12">
      <c r="A281" s="48">
        <v>64</v>
      </c>
      <c r="B281" s="85">
        <v>47</v>
      </c>
      <c r="C281" s="50">
        <v>139055.64000000001</v>
      </c>
      <c r="D281" s="51">
        <v>2958.6306382978728</v>
      </c>
      <c r="E281" s="51">
        <v>246.55255319148941</v>
      </c>
      <c r="F281" s="52" t="s">
        <v>162</v>
      </c>
      <c r="G281" s="53" t="s">
        <v>153</v>
      </c>
      <c r="H281" s="48" t="s">
        <v>0</v>
      </c>
      <c r="I281" s="48" t="str">
        <f t="shared" si="4"/>
        <v>VIUDEZ-M</v>
      </c>
      <c r="J281" s="54">
        <f>+VLOOKUP(I281,[1]codpension!$A$4:$C$30,2,FALSE)</f>
        <v>2</v>
      </c>
      <c r="K281" s="54">
        <f>+VLOOKUP(I281,[1]codpension!$A$4:$D$30,4,FALSE)</f>
        <v>0</v>
      </c>
      <c r="L281" s="54">
        <f>+VLOOKUP(I281,[1]codpension!$A$4:$C$30,3,FALSE)</f>
        <v>0</v>
      </c>
    </row>
    <row r="282" spans="1:12">
      <c r="A282" s="48">
        <v>65</v>
      </c>
      <c r="B282" s="85">
        <v>52</v>
      </c>
      <c r="C282" s="50">
        <v>153779.28</v>
      </c>
      <c r="D282" s="51">
        <v>2957.2938461538461</v>
      </c>
      <c r="E282" s="51">
        <v>246.44115384615384</v>
      </c>
      <c r="F282" s="52" t="s">
        <v>162</v>
      </c>
      <c r="G282" s="53" t="s">
        <v>153</v>
      </c>
      <c r="H282" s="48" t="s">
        <v>0</v>
      </c>
      <c r="I282" s="48" t="str">
        <f t="shared" si="4"/>
        <v>VIUDEZ-M</v>
      </c>
      <c r="J282" s="54">
        <f>+VLOOKUP(I282,[1]codpension!$A$4:$C$30,2,FALSE)</f>
        <v>2</v>
      </c>
      <c r="K282" s="54">
        <f>+VLOOKUP(I282,[1]codpension!$A$4:$D$30,4,FALSE)</f>
        <v>0</v>
      </c>
      <c r="L282" s="54">
        <f>+VLOOKUP(I282,[1]codpension!$A$4:$C$30,3,FALSE)</f>
        <v>0</v>
      </c>
    </row>
    <row r="283" spans="1:12">
      <c r="A283" s="48">
        <v>66</v>
      </c>
      <c r="B283" s="85">
        <v>56</v>
      </c>
      <c r="C283" s="50">
        <v>188735.28</v>
      </c>
      <c r="D283" s="51">
        <v>3370.272857142857</v>
      </c>
      <c r="E283" s="51">
        <v>280.8560714285714</v>
      </c>
      <c r="F283" s="52" t="s">
        <v>162</v>
      </c>
      <c r="G283" s="53" t="s">
        <v>153</v>
      </c>
      <c r="H283" s="48" t="s">
        <v>0</v>
      </c>
      <c r="I283" s="48" t="str">
        <f t="shared" si="4"/>
        <v>VIUDEZ-M</v>
      </c>
      <c r="J283" s="54">
        <f>+VLOOKUP(I283,[1]codpension!$A$4:$C$30,2,FALSE)</f>
        <v>2</v>
      </c>
      <c r="K283" s="54">
        <f>+VLOOKUP(I283,[1]codpension!$A$4:$D$30,4,FALSE)</f>
        <v>0</v>
      </c>
      <c r="L283" s="54">
        <f>+VLOOKUP(I283,[1]codpension!$A$4:$C$30,3,FALSE)</f>
        <v>0</v>
      </c>
    </row>
    <row r="284" spans="1:12">
      <c r="A284" s="48">
        <v>67</v>
      </c>
      <c r="B284" s="85">
        <v>71</v>
      </c>
      <c r="C284" s="50">
        <v>219854.15999999997</v>
      </c>
      <c r="D284" s="51">
        <v>3096.537464788732</v>
      </c>
      <c r="E284" s="51">
        <v>258.04478873239435</v>
      </c>
      <c r="F284" s="52" t="s">
        <v>162</v>
      </c>
      <c r="G284" s="53" t="s">
        <v>153</v>
      </c>
      <c r="H284" s="48" t="s">
        <v>0</v>
      </c>
      <c r="I284" s="48" t="str">
        <f t="shared" si="4"/>
        <v>VIUDEZ-M</v>
      </c>
      <c r="J284" s="54">
        <f>+VLOOKUP(I284,[1]codpension!$A$4:$C$30,2,FALSE)</f>
        <v>2</v>
      </c>
      <c r="K284" s="54">
        <f>+VLOOKUP(I284,[1]codpension!$A$4:$D$30,4,FALSE)</f>
        <v>0</v>
      </c>
      <c r="L284" s="54">
        <f>+VLOOKUP(I284,[1]codpension!$A$4:$C$30,3,FALSE)</f>
        <v>0</v>
      </c>
    </row>
    <row r="285" spans="1:12">
      <c r="A285" s="48">
        <v>68</v>
      </c>
      <c r="B285" s="85">
        <v>80</v>
      </c>
      <c r="C285" s="50">
        <v>240339.23999999996</v>
      </c>
      <c r="D285" s="51">
        <v>3004.2404999999994</v>
      </c>
      <c r="E285" s="51">
        <v>250.35337499999994</v>
      </c>
      <c r="F285" s="52" t="s">
        <v>162</v>
      </c>
      <c r="G285" s="53" t="s">
        <v>153</v>
      </c>
      <c r="H285" s="48" t="s">
        <v>0</v>
      </c>
      <c r="I285" s="48" t="str">
        <f t="shared" si="4"/>
        <v>VIUDEZ-M</v>
      </c>
      <c r="J285" s="54">
        <f>+VLOOKUP(I285,[1]codpension!$A$4:$C$30,2,FALSE)</f>
        <v>2</v>
      </c>
      <c r="K285" s="54">
        <f>+VLOOKUP(I285,[1]codpension!$A$4:$D$30,4,FALSE)</f>
        <v>0</v>
      </c>
      <c r="L285" s="54">
        <f>+VLOOKUP(I285,[1]codpension!$A$4:$C$30,3,FALSE)</f>
        <v>0</v>
      </c>
    </row>
    <row r="286" spans="1:12">
      <c r="A286" s="48">
        <v>69</v>
      </c>
      <c r="B286" s="85">
        <v>76</v>
      </c>
      <c r="C286" s="50">
        <v>221910.47999999992</v>
      </c>
      <c r="D286" s="51">
        <v>2919.8747368421041</v>
      </c>
      <c r="E286" s="51">
        <v>243.32289473684202</v>
      </c>
      <c r="F286" s="52" t="s">
        <v>162</v>
      </c>
      <c r="G286" s="53" t="s">
        <v>153</v>
      </c>
      <c r="H286" s="48" t="s">
        <v>0</v>
      </c>
      <c r="I286" s="48" t="str">
        <f t="shared" si="4"/>
        <v>VIUDEZ-M</v>
      </c>
      <c r="J286" s="54">
        <f>+VLOOKUP(I286,[1]codpension!$A$4:$C$30,2,FALSE)</f>
        <v>2</v>
      </c>
      <c r="K286" s="54">
        <f>+VLOOKUP(I286,[1]codpension!$A$4:$D$30,4,FALSE)</f>
        <v>0</v>
      </c>
      <c r="L286" s="54">
        <f>+VLOOKUP(I286,[1]codpension!$A$4:$C$30,3,FALSE)</f>
        <v>0</v>
      </c>
    </row>
    <row r="287" spans="1:12">
      <c r="A287" s="48">
        <v>70</v>
      </c>
      <c r="B287" s="85">
        <v>77</v>
      </c>
      <c r="C287" s="50">
        <v>256006.31999999995</v>
      </c>
      <c r="D287" s="51">
        <v>3324.7574025974018</v>
      </c>
      <c r="E287" s="51">
        <v>277.06311688311683</v>
      </c>
      <c r="F287" s="52" t="s">
        <v>162</v>
      </c>
      <c r="G287" s="53" t="s">
        <v>153</v>
      </c>
      <c r="H287" s="48" t="s">
        <v>0</v>
      </c>
      <c r="I287" s="48" t="str">
        <f t="shared" si="4"/>
        <v>VIUDEZ-M</v>
      </c>
      <c r="J287" s="54">
        <f>+VLOOKUP(I287,[1]codpension!$A$4:$C$30,2,FALSE)</f>
        <v>2</v>
      </c>
      <c r="K287" s="54">
        <f>+VLOOKUP(I287,[1]codpension!$A$4:$D$30,4,FALSE)</f>
        <v>0</v>
      </c>
      <c r="L287" s="54">
        <f>+VLOOKUP(I287,[1]codpension!$A$4:$C$30,3,FALSE)</f>
        <v>0</v>
      </c>
    </row>
    <row r="288" spans="1:12">
      <c r="A288" s="48">
        <v>71</v>
      </c>
      <c r="B288" s="85">
        <v>75</v>
      </c>
      <c r="C288" s="50">
        <v>217157.51999999996</v>
      </c>
      <c r="D288" s="51">
        <v>2895.4335999999994</v>
      </c>
      <c r="E288" s="51">
        <v>241.28613333333328</v>
      </c>
      <c r="F288" s="52" t="s">
        <v>162</v>
      </c>
      <c r="G288" s="53" t="s">
        <v>153</v>
      </c>
      <c r="H288" s="48" t="s">
        <v>0</v>
      </c>
      <c r="I288" s="48" t="str">
        <f t="shared" si="4"/>
        <v>VIUDEZ-M</v>
      </c>
      <c r="J288" s="54">
        <f>+VLOOKUP(I288,[1]codpension!$A$4:$C$30,2,FALSE)</f>
        <v>2</v>
      </c>
      <c r="K288" s="54">
        <f>+VLOOKUP(I288,[1]codpension!$A$4:$D$30,4,FALSE)</f>
        <v>0</v>
      </c>
      <c r="L288" s="54">
        <f>+VLOOKUP(I288,[1]codpension!$A$4:$C$30,3,FALSE)</f>
        <v>0</v>
      </c>
    </row>
    <row r="289" spans="1:12">
      <c r="A289" s="48">
        <v>72</v>
      </c>
      <c r="B289" s="85">
        <v>80</v>
      </c>
      <c r="C289" s="50">
        <v>270399.84000000003</v>
      </c>
      <c r="D289" s="51">
        <v>3379.9980000000005</v>
      </c>
      <c r="E289" s="51">
        <v>281.66650000000004</v>
      </c>
      <c r="F289" s="52" t="s">
        <v>162</v>
      </c>
      <c r="G289" s="53" t="s">
        <v>153</v>
      </c>
      <c r="H289" s="48" t="s">
        <v>0</v>
      </c>
      <c r="I289" s="48" t="str">
        <f t="shared" si="4"/>
        <v>VIUDEZ-M</v>
      </c>
      <c r="J289" s="54">
        <f>+VLOOKUP(I289,[1]codpension!$A$4:$C$30,2,FALSE)</f>
        <v>2</v>
      </c>
      <c r="K289" s="54">
        <f>+VLOOKUP(I289,[1]codpension!$A$4:$D$30,4,FALSE)</f>
        <v>0</v>
      </c>
      <c r="L289" s="54">
        <f>+VLOOKUP(I289,[1]codpension!$A$4:$C$30,3,FALSE)</f>
        <v>0</v>
      </c>
    </row>
    <row r="290" spans="1:12">
      <c r="A290" s="48">
        <v>73</v>
      </c>
      <c r="B290" s="85">
        <v>78</v>
      </c>
      <c r="C290" s="50">
        <v>225648.12</v>
      </c>
      <c r="D290" s="51">
        <v>2892.9246153846152</v>
      </c>
      <c r="E290" s="51">
        <v>241.07705128205126</v>
      </c>
      <c r="F290" s="52" t="s">
        <v>162</v>
      </c>
      <c r="G290" s="53" t="s">
        <v>153</v>
      </c>
      <c r="H290" s="48" t="s">
        <v>0</v>
      </c>
      <c r="I290" s="48" t="str">
        <f t="shared" si="4"/>
        <v>VIUDEZ-M</v>
      </c>
      <c r="J290" s="54">
        <f>+VLOOKUP(I290,[1]codpension!$A$4:$C$30,2,FALSE)</f>
        <v>2</v>
      </c>
      <c r="K290" s="54">
        <f>+VLOOKUP(I290,[1]codpension!$A$4:$D$30,4,FALSE)</f>
        <v>0</v>
      </c>
      <c r="L290" s="54">
        <f>+VLOOKUP(I290,[1]codpension!$A$4:$C$30,3,FALSE)</f>
        <v>0</v>
      </c>
    </row>
    <row r="291" spans="1:12">
      <c r="A291" s="48">
        <v>74</v>
      </c>
      <c r="B291" s="85">
        <v>77</v>
      </c>
      <c r="C291" s="50">
        <v>186855.12</v>
      </c>
      <c r="D291" s="51">
        <v>2426.6898701298701</v>
      </c>
      <c r="E291" s="51">
        <v>202.22415584415583</v>
      </c>
      <c r="F291" s="52" t="s">
        <v>162</v>
      </c>
      <c r="G291" s="53" t="s">
        <v>153</v>
      </c>
      <c r="H291" s="48" t="s">
        <v>0</v>
      </c>
      <c r="I291" s="48" t="str">
        <f t="shared" si="4"/>
        <v>VIUDEZ-M</v>
      </c>
      <c r="J291" s="54">
        <f>+VLOOKUP(I291,[1]codpension!$A$4:$C$30,2,FALSE)</f>
        <v>2</v>
      </c>
      <c r="K291" s="54">
        <f>+VLOOKUP(I291,[1]codpension!$A$4:$D$30,4,FALSE)</f>
        <v>0</v>
      </c>
      <c r="L291" s="54">
        <f>+VLOOKUP(I291,[1]codpension!$A$4:$C$30,3,FALSE)</f>
        <v>0</v>
      </c>
    </row>
    <row r="292" spans="1:12">
      <c r="A292" s="48">
        <v>75</v>
      </c>
      <c r="B292" s="85">
        <v>80</v>
      </c>
      <c r="C292" s="50">
        <v>217521.95999999996</v>
      </c>
      <c r="D292" s="51">
        <v>2719.0244999999995</v>
      </c>
      <c r="E292" s="51">
        <v>226.58537499999997</v>
      </c>
      <c r="F292" s="52" t="s">
        <v>162</v>
      </c>
      <c r="G292" s="53" t="s">
        <v>153</v>
      </c>
      <c r="H292" s="48" t="s">
        <v>0</v>
      </c>
      <c r="I292" s="48" t="str">
        <f t="shared" si="4"/>
        <v>VIUDEZ-M</v>
      </c>
      <c r="J292" s="54">
        <f>+VLOOKUP(I292,[1]codpension!$A$4:$C$30,2,FALSE)</f>
        <v>2</v>
      </c>
      <c r="K292" s="54">
        <f>+VLOOKUP(I292,[1]codpension!$A$4:$D$30,4,FALSE)</f>
        <v>0</v>
      </c>
      <c r="L292" s="54">
        <f>+VLOOKUP(I292,[1]codpension!$A$4:$C$30,3,FALSE)</f>
        <v>0</v>
      </c>
    </row>
    <row r="293" spans="1:12">
      <c r="A293" s="48">
        <v>76</v>
      </c>
      <c r="B293" s="85">
        <v>79</v>
      </c>
      <c r="C293" s="50">
        <v>177536.04</v>
      </c>
      <c r="D293" s="51">
        <v>2247.2916455696204</v>
      </c>
      <c r="E293" s="51">
        <v>187.27430379746838</v>
      </c>
      <c r="F293" s="52" t="s">
        <v>162</v>
      </c>
      <c r="G293" s="53" t="s">
        <v>153</v>
      </c>
      <c r="H293" s="48" t="s">
        <v>0</v>
      </c>
      <c r="I293" s="48" t="str">
        <f t="shared" si="4"/>
        <v>VIUDEZ-M</v>
      </c>
      <c r="J293" s="54">
        <f>+VLOOKUP(I293,[1]codpension!$A$4:$C$30,2,FALSE)</f>
        <v>2</v>
      </c>
      <c r="K293" s="54">
        <f>+VLOOKUP(I293,[1]codpension!$A$4:$D$30,4,FALSE)</f>
        <v>0</v>
      </c>
      <c r="L293" s="54">
        <f>+VLOOKUP(I293,[1]codpension!$A$4:$C$30,3,FALSE)</f>
        <v>0</v>
      </c>
    </row>
    <row r="294" spans="1:12">
      <c r="A294" s="48">
        <v>77</v>
      </c>
      <c r="B294" s="85">
        <v>56</v>
      </c>
      <c r="C294" s="50">
        <v>140566.20000000001</v>
      </c>
      <c r="D294" s="51">
        <v>2510.1107142857145</v>
      </c>
      <c r="E294" s="51">
        <v>209.17589285714288</v>
      </c>
      <c r="F294" s="52" t="s">
        <v>162</v>
      </c>
      <c r="G294" s="53" t="s">
        <v>153</v>
      </c>
      <c r="H294" s="48" t="s">
        <v>0</v>
      </c>
      <c r="I294" s="48" t="str">
        <f t="shared" si="4"/>
        <v>VIUDEZ-M</v>
      </c>
      <c r="J294" s="54">
        <f>+VLOOKUP(I294,[1]codpension!$A$4:$C$30,2,FALSE)</f>
        <v>2</v>
      </c>
      <c r="K294" s="54">
        <f>+VLOOKUP(I294,[1]codpension!$A$4:$D$30,4,FALSE)</f>
        <v>0</v>
      </c>
      <c r="L294" s="54">
        <f>+VLOOKUP(I294,[1]codpension!$A$4:$C$30,3,FALSE)</f>
        <v>0</v>
      </c>
    </row>
    <row r="295" spans="1:12">
      <c r="A295" s="48">
        <v>78</v>
      </c>
      <c r="B295" s="85">
        <v>57</v>
      </c>
      <c r="C295" s="50">
        <v>132385.79999999999</v>
      </c>
      <c r="D295" s="51">
        <v>2322.5578947368417</v>
      </c>
      <c r="E295" s="51">
        <v>193.54649122807015</v>
      </c>
      <c r="F295" s="52" t="s">
        <v>162</v>
      </c>
      <c r="G295" s="53" t="s">
        <v>153</v>
      </c>
      <c r="H295" s="48" t="s">
        <v>0</v>
      </c>
      <c r="I295" s="48" t="str">
        <f t="shared" si="4"/>
        <v>VIUDEZ-M</v>
      </c>
      <c r="J295" s="54">
        <f>+VLOOKUP(I295,[1]codpension!$A$4:$C$30,2,FALSE)</f>
        <v>2</v>
      </c>
      <c r="K295" s="54">
        <f>+VLOOKUP(I295,[1]codpension!$A$4:$D$30,4,FALSE)</f>
        <v>0</v>
      </c>
      <c r="L295" s="54">
        <f>+VLOOKUP(I295,[1]codpension!$A$4:$C$30,3,FALSE)</f>
        <v>0</v>
      </c>
    </row>
    <row r="296" spans="1:12">
      <c r="A296" s="48">
        <v>79</v>
      </c>
      <c r="B296" s="85">
        <v>66</v>
      </c>
      <c r="C296" s="50">
        <v>138072.59999999998</v>
      </c>
      <c r="D296" s="51">
        <v>2092.0090909090904</v>
      </c>
      <c r="E296" s="51">
        <v>174.33409090909086</v>
      </c>
      <c r="F296" s="52" t="s">
        <v>162</v>
      </c>
      <c r="G296" s="53" t="s">
        <v>153</v>
      </c>
      <c r="H296" s="48" t="s">
        <v>0</v>
      </c>
      <c r="I296" s="48" t="str">
        <f t="shared" si="4"/>
        <v>VIUDEZ-M</v>
      </c>
      <c r="J296" s="54">
        <f>+VLOOKUP(I296,[1]codpension!$A$4:$C$30,2,FALSE)</f>
        <v>2</v>
      </c>
      <c r="K296" s="54">
        <f>+VLOOKUP(I296,[1]codpension!$A$4:$D$30,4,FALSE)</f>
        <v>0</v>
      </c>
      <c r="L296" s="54">
        <f>+VLOOKUP(I296,[1]codpension!$A$4:$C$30,3,FALSE)</f>
        <v>0</v>
      </c>
    </row>
    <row r="297" spans="1:12">
      <c r="A297" s="48">
        <v>80</v>
      </c>
      <c r="B297" s="85">
        <v>58</v>
      </c>
      <c r="C297" s="50">
        <v>138510.83999999997</v>
      </c>
      <c r="D297" s="51">
        <v>2388.1179310344824</v>
      </c>
      <c r="E297" s="51">
        <v>199.00982758620685</v>
      </c>
      <c r="F297" s="52" t="s">
        <v>162</v>
      </c>
      <c r="G297" s="53" t="s">
        <v>153</v>
      </c>
      <c r="H297" s="48" t="s">
        <v>0</v>
      </c>
      <c r="I297" s="48" t="str">
        <f t="shared" si="4"/>
        <v>VIUDEZ-M</v>
      </c>
      <c r="J297" s="54">
        <f>+VLOOKUP(I297,[1]codpension!$A$4:$C$30,2,FALSE)</f>
        <v>2</v>
      </c>
      <c r="K297" s="54">
        <f>+VLOOKUP(I297,[1]codpension!$A$4:$D$30,4,FALSE)</f>
        <v>0</v>
      </c>
      <c r="L297" s="54">
        <f>+VLOOKUP(I297,[1]codpension!$A$4:$C$30,3,FALSE)</f>
        <v>0</v>
      </c>
    </row>
    <row r="298" spans="1:12">
      <c r="A298" s="48">
        <v>81</v>
      </c>
      <c r="B298" s="85">
        <v>50</v>
      </c>
      <c r="C298" s="50">
        <v>114143.27999999998</v>
      </c>
      <c r="D298" s="51">
        <v>2282.8655999999996</v>
      </c>
      <c r="E298" s="51">
        <v>190.23879999999997</v>
      </c>
      <c r="F298" s="52" t="s">
        <v>162</v>
      </c>
      <c r="G298" s="53" t="s">
        <v>153</v>
      </c>
      <c r="H298" s="48" t="s">
        <v>0</v>
      </c>
      <c r="I298" s="48" t="str">
        <f t="shared" si="4"/>
        <v>VIUDEZ-M</v>
      </c>
      <c r="J298" s="54">
        <f>+VLOOKUP(I298,[1]codpension!$A$4:$C$30,2,FALSE)</f>
        <v>2</v>
      </c>
      <c r="K298" s="54">
        <f>+VLOOKUP(I298,[1]codpension!$A$4:$D$30,4,FALSE)</f>
        <v>0</v>
      </c>
      <c r="L298" s="54">
        <f>+VLOOKUP(I298,[1]codpension!$A$4:$C$30,3,FALSE)</f>
        <v>0</v>
      </c>
    </row>
    <row r="299" spans="1:12">
      <c r="A299" s="48">
        <v>82</v>
      </c>
      <c r="B299" s="85">
        <v>53</v>
      </c>
      <c r="C299" s="50">
        <v>146136.6</v>
      </c>
      <c r="D299" s="51">
        <v>2757.2943396226415</v>
      </c>
      <c r="E299" s="51">
        <v>229.77452830188679</v>
      </c>
      <c r="F299" s="52" t="s">
        <v>162</v>
      </c>
      <c r="G299" s="53" t="s">
        <v>153</v>
      </c>
      <c r="H299" s="48" t="s">
        <v>0</v>
      </c>
      <c r="I299" s="48" t="str">
        <f t="shared" si="4"/>
        <v>VIUDEZ-M</v>
      </c>
      <c r="J299" s="54">
        <f>+VLOOKUP(I299,[1]codpension!$A$4:$C$30,2,FALSE)</f>
        <v>2</v>
      </c>
      <c r="K299" s="54">
        <f>+VLOOKUP(I299,[1]codpension!$A$4:$D$30,4,FALSE)</f>
        <v>0</v>
      </c>
      <c r="L299" s="54">
        <f>+VLOOKUP(I299,[1]codpension!$A$4:$C$30,3,FALSE)</f>
        <v>0</v>
      </c>
    </row>
    <row r="300" spans="1:12">
      <c r="A300" s="48">
        <v>83</v>
      </c>
      <c r="B300" s="85">
        <v>65</v>
      </c>
      <c r="C300" s="50">
        <v>165935.88</v>
      </c>
      <c r="D300" s="51">
        <v>2552.8596923076925</v>
      </c>
      <c r="E300" s="51">
        <v>212.7383076923077</v>
      </c>
      <c r="F300" s="52" t="s">
        <v>162</v>
      </c>
      <c r="G300" s="53" t="s">
        <v>153</v>
      </c>
      <c r="H300" s="48" t="s">
        <v>0</v>
      </c>
      <c r="I300" s="48" t="str">
        <f t="shared" si="4"/>
        <v>VIUDEZ-M</v>
      </c>
      <c r="J300" s="54">
        <f>+VLOOKUP(I300,[1]codpension!$A$4:$C$30,2,FALSE)</f>
        <v>2</v>
      </c>
      <c r="K300" s="54">
        <f>+VLOOKUP(I300,[1]codpension!$A$4:$D$30,4,FALSE)</f>
        <v>0</v>
      </c>
      <c r="L300" s="54">
        <f>+VLOOKUP(I300,[1]codpension!$A$4:$C$30,3,FALSE)</f>
        <v>0</v>
      </c>
    </row>
    <row r="301" spans="1:12">
      <c r="A301" s="48">
        <v>84</v>
      </c>
      <c r="B301" s="85">
        <v>47</v>
      </c>
      <c r="C301" s="50">
        <v>119970.84000000001</v>
      </c>
      <c r="D301" s="51">
        <v>2552.5710638297874</v>
      </c>
      <c r="E301" s="51">
        <v>212.71425531914895</v>
      </c>
      <c r="F301" s="52" t="s">
        <v>162</v>
      </c>
      <c r="G301" s="53" t="s">
        <v>153</v>
      </c>
      <c r="H301" s="48" t="s">
        <v>0</v>
      </c>
      <c r="I301" s="48" t="str">
        <f t="shared" si="4"/>
        <v>VIUDEZ-M</v>
      </c>
      <c r="J301" s="54">
        <f>+VLOOKUP(I301,[1]codpension!$A$4:$C$30,2,FALSE)</f>
        <v>2</v>
      </c>
      <c r="K301" s="54">
        <f>+VLOOKUP(I301,[1]codpension!$A$4:$D$30,4,FALSE)</f>
        <v>0</v>
      </c>
      <c r="L301" s="54">
        <f>+VLOOKUP(I301,[1]codpension!$A$4:$C$30,3,FALSE)</f>
        <v>0</v>
      </c>
    </row>
    <row r="302" spans="1:12">
      <c r="A302" s="48">
        <v>85</v>
      </c>
      <c r="B302" s="85">
        <v>46</v>
      </c>
      <c r="C302" s="50">
        <v>114444.84</v>
      </c>
      <c r="D302" s="51">
        <v>2487.931304347826</v>
      </c>
      <c r="E302" s="51">
        <v>207.32760869565217</v>
      </c>
      <c r="F302" s="52" t="s">
        <v>162</v>
      </c>
      <c r="G302" s="53" t="s">
        <v>153</v>
      </c>
      <c r="H302" s="48" t="s">
        <v>0</v>
      </c>
      <c r="I302" s="48" t="str">
        <f t="shared" si="4"/>
        <v>VIUDEZ-M</v>
      </c>
      <c r="J302" s="54">
        <f>+VLOOKUP(I302,[1]codpension!$A$4:$C$30,2,FALSE)</f>
        <v>2</v>
      </c>
      <c r="K302" s="54">
        <f>+VLOOKUP(I302,[1]codpension!$A$4:$D$30,4,FALSE)</f>
        <v>0</v>
      </c>
      <c r="L302" s="54">
        <f>+VLOOKUP(I302,[1]codpension!$A$4:$C$30,3,FALSE)</f>
        <v>0</v>
      </c>
    </row>
    <row r="303" spans="1:12">
      <c r="A303" s="48">
        <v>86</v>
      </c>
      <c r="B303" s="85">
        <v>41</v>
      </c>
      <c r="C303" s="50">
        <v>92241.72</v>
      </c>
      <c r="D303" s="51">
        <v>2249.798048780488</v>
      </c>
      <c r="E303" s="51">
        <v>187.48317073170733</v>
      </c>
      <c r="F303" s="52" t="s">
        <v>162</v>
      </c>
      <c r="G303" s="53" t="s">
        <v>153</v>
      </c>
      <c r="H303" s="48" t="s">
        <v>0</v>
      </c>
      <c r="I303" s="48" t="str">
        <f t="shared" si="4"/>
        <v>VIUDEZ-M</v>
      </c>
      <c r="J303" s="54">
        <f>+VLOOKUP(I303,[1]codpension!$A$4:$C$30,2,FALSE)</f>
        <v>2</v>
      </c>
      <c r="K303" s="54">
        <f>+VLOOKUP(I303,[1]codpension!$A$4:$D$30,4,FALSE)</f>
        <v>0</v>
      </c>
      <c r="L303" s="54">
        <f>+VLOOKUP(I303,[1]codpension!$A$4:$C$30,3,FALSE)</f>
        <v>0</v>
      </c>
    </row>
    <row r="304" spans="1:12">
      <c r="A304" s="48">
        <v>87</v>
      </c>
      <c r="B304" s="85">
        <v>33</v>
      </c>
      <c r="C304" s="50">
        <v>94536.36000000003</v>
      </c>
      <c r="D304" s="51">
        <v>2864.7381818181825</v>
      </c>
      <c r="E304" s="51">
        <v>238.72818181818187</v>
      </c>
      <c r="F304" s="52" t="s">
        <v>162</v>
      </c>
      <c r="G304" s="53" t="s">
        <v>153</v>
      </c>
      <c r="H304" s="48" t="s">
        <v>0</v>
      </c>
      <c r="I304" s="48" t="str">
        <f t="shared" si="4"/>
        <v>VIUDEZ-M</v>
      </c>
      <c r="J304" s="54">
        <f>+VLOOKUP(I304,[1]codpension!$A$4:$C$30,2,FALSE)</f>
        <v>2</v>
      </c>
      <c r="K304" s="54">
        <f>+VLOOKUP(I304,[1]codpension!$A$4:$D$30,4,FALSE)</f>
        <v>0</v>
      </c>
      <c r="L304" s="54">
        <f>+VLOOKUP(I304,[1]codpension!$A$4:$C$30,3,FALSE)</f>
        <v>0</v>
      </c>
    </row>
    <row r="305" spans="1:12">
      <c r="A305" s="48">
        <v>88</v>
      </c>
      <c r="B305" s="85">
        <v>33</v>
      </c>
      <c r="C305" s="50">
        <v>76399.200000000012</v>
      </c>
      <c r="D305" s="51">
        <v>2315.1272727272731</v>
      </c>
      <c r="E305" s="51">
        <v>192.92727272727276</v>
      </c>
      <c r="F305" s="52" t="s">
        <v>162</v>
      </c>
      <c r="G305" s="53" t="s">
        <v>153</v>
      </c>
      <c r="H305" s="48" t="s">
        <v>0</v>
      </c>
      <c r="I305" s="48" t="str">
        <f t="shared" si="4"/>
        <v>VIUDEZ-M</v>
      </c>
      <c r="J305" s="54">
        <f>+VLOOKUP(I305,[1]codpension!$A$4:$C$30,2,FALSE)</f>
        <v>2</v>
      </c>
      <c r="K305" s="54">
        <f>+VLOOKUP(I305,[1]codpension!$A$4:$D$30,4,FALSE)</f>
        <v>0</v>
      </c>
      <c r="L305" s="54">
        <f>+VLOOKUP(I305,[1]codpension!$A$4:$C$30,3,FALSE)</f>
        <v>0</v>
      </c>
    </row>
    <row r="306" spans="1:12">
      <c r="A306" s="48">
        <v>89</v>
      </c>
      <c r="B306" s="85">
        <v>31</v>
      </c>
      <c r="C306" s="50">
        <v>88468.44</v>
      </c>
      <c r="D306" s="51">
        <v>2853.8206451612905</v>
      </c>
      <c r="E306" s="51">
        <v>237.81838709677422</v>
      </c>
      <c r="F306" s="52" t="s">
        <v>162</v>
      </c>
      <c r="G306" s="53" t="s">
        <v>153</v>
      </c>
      <c r="H306" s="48" t="s">
        <v>0</v>
      </c>
      <c r="I306" s="48" t="str">
        <f t="shared" si="4"/>
        <v>VIUDEZ-M</v>
      </c>
      <c r="J306" s="54">
        <f>+VLOOKUP(I306,[1]codpension!$A$4:$C$30,2,FALSE)</f>
        <v>2</v>
      </c>
      <c r="K306" s="54">
        <f>+VLOOKUP(I306,[1]codpension!$A$4:$D$30,4,FALSE)</f>
        <v>0</v>
      </c>
      <c r="L306" s="54">
        <f>+VLOOKUP(I306,[1]codpension!$A$4:$C$30,3,FALSE)</f>
        <v>0</v>
      </c>
    </row>
    <row r="307" spans="1:12">
      <c r="A307" s="48">
        <v>90</v>
      </c>
      <c r="B307" s="85">
        <v>20</v>
      </c>
      <c r="C307" s="50">
        <v>68238</v>
      </c>
      <c r="D307" s="51">
        <v>3411.9</v>
      </c>
      <c r="E307" s="51">
        <v>284.32499999999999</v>
      </c>
      <c r="F307" s="52" t="s">
        <v>162</v>
      </c>
      <c r="G307" s="53" t="s">
        <v>153</v>
      </c>
      <c r="H307" s="48" t="s">
        <v>0</v>
      </c>
      <c r="I307" s="48" t="str">
        <f t="shared" si="4"/>
        <v>VIUDEZ-M</v>
      </c>
      <c r="J307" s="54">
        <f>+VLOOKUP(I307,[1]codpension!$A$4:$C$30,2,FALSE)</f>
        <v>2</v>
      </c>
      <c r="K307" s="54">
        <f>+VLOOKUP(I307,[1]codpension!$A$4:$D$30,4,FALSE)</f>
        <v>0</v>
      </c>
      <c r="L307" s="54">
        <f>+VLOOKUP(I307,[1]codpension!$A$4:$C$30,3,FALSE)</f>
        <v>0</v>
      </c>
    </row>
    <row r="308" spans="1:12">
      <c r="A308" s="48">
        <v>91</v>
      </c>
      <c r="B308" s="85">
        <v>28</v>
      </c>
      <c r="C308" s="50">
        <v>57398.64</v>
      </c>
      <c r="D308" s="51">
        <v>2049.9514285714286</v>
      </c>
      <c r="E308" s="51">
        <v>170.8292857142857</v>
      </c>
      <c r="F308" s="52" t="s">
        <v>162</v>
      </c>
      <c r="G308" s="53" t="s">
        <v>153</v>
      </c>
      <c r="H308" s="48" t="s">
        <v>0</v>
      </c>
      <c r="I308" s="48" t="str">
        <f t="shared" si="4"/>
        <v>VIUDEZ-M</v>
      </c>
      <c r="J308" s="54">
        <f>+VLOOKUP(I308,[1]codpension!$A$4:$C$30,2,FALSE)</f>
        <v>2</v>
      </c>
      <c r="K308" s="54">
        <f>+VLOOKUP(I308,[1]codpension!$A$4:$D$30,4,FALSE)</f>
        <v>0</v>
      </c>
      <c r="L308" s="54">
        <f>+VLOOKUP(I308,[1]codpension!$A$4:$C$30,3,FALSE)</f>
        <v>0</v>
      </c>
    </row>
    <row r="309" spans="1:12">
      <c r="A309" s="48">
        <v>92</v>
      </c>
      <c r="B309" s="85">
        <v>17</v>
      </c>
      <c r="C309" s="50">
        <v>45407.159999999996</v>
      </c>
      <c r="D309" s="51">
        <v>2671.0094117647059</v>
      </c>
      <c r="E309" s="51">
        <v>222.58411764705883</v>
      </c>
      <c r="F309" s="52" t="s">
        <v>162</v>
      </c>
      <c r="G309" s="53" t="s">
        <v>153</v>
      </c>
      <c r="H309" s="48" t="s">
        <v>0</v>
      </c>
      <c r="I309" s="48" t="str">
        <f t="shared" si="4"/>
        <v>VIUDEZ-M</v>
      </c>
      <c r="J309" s="54">
        <f>+VLOOKUP(I309,[1]codpension!$A$4:$C$30,2,FALSE)</f>
        <v>2</v>
      </c>
      <c r="K309" s="54">
        <f>+VLOOKUP(I309,[1]codpension!$A$4:$D$30,4,FALSE)</f>
        <v>0</v>
      </c>
      <c r="L309" s="54">
        <f>+VLOOKUP(I309,[1]codpension!$A$4:$C$30,3,FALSE)</f>
        <v>0</v>
      </c>
    </row>
    <row r="310" spans="1:12">
      <c r="A310" s="48">
        <v>93</v>
      </c>
      <c r="B310" s="85">
        <v>17</v>
      </c>
      <c r="C310" s="50">
        <v>28848.6</v>
      </c>
      <c r="D310" s="51">
        <v>1696.9764705882353</v>
      </c>
      <c r="E310" s="51">
        <v>141.41470588235293</v>
      </c>
      <c r="F310" s="52" t="s">
        <v>162</v>
      </c>
      <c r="G310" s="53" t="s">
        <v>153</v>
      </c>
      <c r="H310" s="48" t="s">
        <v>0</v>
      </c>
      <c r="I310" s="48" t="str">
        <f t="shared" si="4"/>
        <v>VIUDEZ-M</v>
      </c>
      <c r="J310" s="54">
        <f>+VLOOKUP(I310,[1]codpension!$A$4:$C$30,2,FALSE)</f>
        <v>2</v>
      </c>
      <c r="K310" s="54">
        <f>+VLOOKUP(I310,[1]codpension!$A$4:$D$30,4,FALSE)</f>
        <v>0</v>
      </c>
      <c r="L310" s="54">
        <f>+VLOOKUP(I310,[1]codpension!$A$4:$C$30,3,FALSE)</f>
        <v>0</v>
      </c>
    </row>
    <row r="311" spans="1:12">
      <c r="A311" s="48">
        <v>94</v>
      </c>
      <c r="B311" s="85">
        <v>10</v>
      </c>
      <c r="C311" s="50">
        <v>19033.32</v>
      </c>
      <c r="D311" s="51">
        <v>1903.3319999999999</v>
      </c>
      <c r="E311" s="51">
        <v>158.61099999999999</v>
      </c>
      <c r="F311" s="52" t="s">
        <v>162</v>
      </c>
      <c r="G311" s="53" t="s">
        <v>153</v>
      </c>
      <c r="H311" s="48" t="s">
        <v>0</v>
      </c>
      <c r="I311" s="48" t="str">
        <f t="shared" si="4"/>
        <v>VIUDEZ-M</v>
      </c>
      <c r="J311" s="54">
        <f>+VLOOKUP(I311,[1]codpension!$A$4:$C$30,2,FALSE)</f>
        <v>2</v>
      </c>
      <c r="K311" s="54">
        <f>+VLOOKUP(I311,[1]codpension!$A$4:$D$30,4,FALSE)</f>
        <v>0</v>
      </c>
      <c r="L311" s="54">
        <f>+VLOOKUP(I311,[1]codpension!$A$4:$C$30,3,FALSE)</f>
        <v>0</v>
      </c>
    </row>
    <row r="312" spans="1:12">
      <c r="A312" s="48">
        <v>95</v>
      </c>
      <c r="B312" s="85">
        <v>9</v>
      </c>
      <c r="C312" s="50">
        <v>16998.96</v>
      </c>
      <c r="D312" s="51">
        <v>1888.7733333333333</v>
      </c>
      <c r="E312" s="51">
        <v>157.39777777777778</v>
      </c>
      <c r="F312" s="52" t="s">
        <v>162</v>
      </c>
      <c r="G312" s="53" t="s">
        <v>153</v>
      </c>
      <c r="H312" s="48" t="s">
        <v>0</v>
      </c>
      <c r="I312" s="48" t="str">
        <f t="shared" si="4"/>
        <v>VIUDEZ-M</v>
      </c>
      <c r="J312" s="54">
        <f>+VLOOKUP(I312,[1]codpension!$A$4:$C$30,2,FALSE)</f>
        <v>2</v>
      </c>
      <c r="K312" s="54">
        <f>+VLOOKUP(I312,[1]codpension!$A$4:$D$30,4,FALSE)</f>
        <v>0</v>
      </c>
      <c r="L312" s="54">
        <f>+VLOOKUP(I312,[1]codpension!$A$4:$C$30,3,FALSE)</f>
        <v>0</v>
      </c>
    </row>
    <row r="313" spans="1:12">
      <c r="A313" s="48">
        <v>96</v>
      </c>
      <c r="B313" s="85">
        <v>5</v>
      </c>
      <c r="C313" s="50">
        <v>12966</v>
      </c>
      <c r="D313" s="51">
        <v>2593.1999999999998</v>
      </c>
      <c r="E313" s="51">
        <v>216.1</v>
      </c>
      <c r="F313" s="52" t="s">
        <v>162</v>
      </c>
      <c r="G313" s="53" t="s">
        <v>153</v>
      </c>
      <c r="H313" s="48" t="s">
        <v>0</v>
      </c>
      <c r="I313" s="48" t="str">
        <f t="shared" si="4"/>
        <v>VIUDEZ-M</v>
      </c>
      <c r="J313" s="54">
        <f>+VLOOKUP(I313,[1]codpension!$A$4:$C$30,2,FALSE)</f>
        <v>2</v>
      </c>
      <c r="K313" s="54">
        <f>+VLOOKUP(I313,[1]codpension!$A$4:$D$30,4,FALSE)</f>
        <v>0</v>
      </c>
      <c r="L313" s="54">
        <f>+VLOOKUP(I313,[1]codpension!$A$4:$C$30,3,FALSE)</f>
        <v>0</v>
      </c>
    </row>
    <row r="314" spans="1:12">
      <c r="A314" s="48">
        <v>97</v>
      </c>
      <c r="B314" s="85">
        <v>7</v>
      </c>
      <c r="C314" s="50">
        <v>18026.52</v>
      </c>
      <c r="D314" s="51">
        <v>2575.2171428571428</v>
      </c>
      <c r="E314" s="51">
        <v>214.60142857142856</v>
      </c>
      <c r="F314" s="52" t="s">
        <v>162</v>
      </c>
      <c r="G314" s="53" t="s">
        <v>153</v>
      </c>
      <c r="H314" s="48" t="s">
        <v>0</v>
      </c>
      <c r="I314" s="48" t="str">
        <f t="shared" si="4"/>
        <v>VIUDEZ-M</v>
      </c>
      <c r="J314" s="54">
        <f>+VLOOKUP(I314,[1]codpension!$A$4:$C$30,2,FALSE)</f>
        <v>2</v>
      </c>
      <c r="K314" s="54">
        <f>+VLOOKUP(I314,[1]codpension!$A$4:$D$30,4,FALSE)</f>
        <v>0</v>
      </c>
      <c r="L314" s="54">
        <f>+VLOOKUP(I314,[1]codpension!$A$4:$C$30,3,FALSE)</f>
        <v>0</v>
      </c>
    </row>
    <row r="315" spans="1:12">
      <c r="A315" s="48">
        <v>98</v>
      </c>
      <c r="B315" s="85">
        <v>7</v>
      </c>
      <c r="C315" s="50">
        <v>10171.44</v>
      </c>
      <c r="D315" s="51">
        <v>1453.0628571428572</v>
      </c>
      <c r="E315" s="51">
        <v>121.08857142857143</v>
      </c>
      <c r="F315" s="52" t="s">
        <v>162</v>
      </c>
      <c r="G315" s="53" t="s">
        <v>153</v>
      </c>
      <c r="H315" s="48" t="s">
        <v>0</v>
      </c>
      <c r="I315" s="48" t="str">
        <f t="shared" si="4"/>
        <v>VIUDEZ-M</v>
      </c>
      <c r="J315" s="54">
        <f>+VLOOKUP(I315,[1]codpension!$A$4:$C$30,2,FALSE)</f>
        <v>2</v>
      </c>
      <c r="K315" s="54">
        <f>+VLOOKUP(I315,[1]codpension!$A$4:$D$30,4,FALSE)</f>
        <v>0</v>
      </c>
      <c r="L315" s="54">
        <f>+VLOOKUP(I315,[1]codpension!$A$4:$C$30,3,FALSE)</f>
        <v>0</v>
      </c>
    </row>
    <row r="316" spans="1:12">
      <c r="A316" s="48">
        <v>99</v>
      </c>
      <c r="B316" s="85">
        <v>4</v>
      </c>
      <c r="C316" s="50">
        <v>5513.04</v>
      </c>
      <c r="D316" s="51">
        <v>1378.26</v>
      </c>
      <c r="E316" s="51">
        <v>114.855</v>
      </c>
      <c r="F316" s="52" t="s">
        <v>162</v>
      </c>
      <c r="G316" s="53" t="s">
        <v>153</v>
      </c>
      <c r="H316" s="48" t="s">
        <v>0</v>
      </c>
      <c r="I316" s="48" t="str">
        <f t="shared" si="4"/>
        <v>VIUDEZ-M</v>
      </c>
      <c r="J316" s="54">
        <f>+VLOOKUP(I316,[1]codpension!$A$4:$C$30,2,FALSE)</f>
        <v>2</v>
      </c>
      <c r="K316" s="54">
        <f>+VLOOKUP(I316,[1]codpension!$A$4:$D$30,4,FALSE)</f>
        <v>0</v>
      </c>
      <c r="L316" s="54">
        <f>+VLOOKUP(I316,[1]codpension!$A$4:$C$30,3,FALSE)</f>
        <v>0</v>
      </c>
    </row>
    <row r="317" spans="1:12">
      <c r="A317" s="48">
        <v>102</v>
      </c>
      <c r="B317" s="85">
        <v>1</v>
      </c>
      <c r="C317" s="50">
        <v>2301.2400000000002</v>
      </c>
      <c r="D317" s="51">
        <v>2301.2400000000002</v>
      </c>
      <c r="E317" s="51">
        <v>191.77</v>
      </c>
      <c r="F317" s="52" t="s">
        <v>162</v>
      </c>
      <c r="G317" s="53" t="s">
        <v>153</v>
      </c>
      <c r="H317" s="48" t="s">
        <v>0</v>
      </c>
      <c r="I317" s="48" t="str">
        <f t="shared" si="4"/>
        <v>VIUDEZ-M</v>
      </c>
      <c r="J317" s="54">
        <f>+VLOOKUP(I317,[1]codpension!$A$4:$C$30,2,FALSE)</f>
        <v>2</v>
      </c>
      <c r="K317" s="54">
        <f>+VLOOKUP(I317,[1]codpension!$A$4:$D$30,4,FALSE)</f>
        <v>0</v>
      </c>
      <c r="L317" s="54">
        <f>+VLOOKUP(I317,[1]codpension!$A$4:$C$30,3,FALSE)</f>
        <v>0</v>
      </c>
    </row>
    <row r="318" spans="1:12" ht="15" thickBot="1">
      <c r="A318" s="57">
        <v>107</v>
      </c>
      <c r="B318" s="86">
        <v>1</v>
      </c>
      <c r="C318" s="71">
        <v>1470</v>
      </c>
      <c r="D318" s="65">
        <v>1470</v>
      </c>
      <c r="E318" s="65">
        <v>122.5</v>
      </c>
      <c r="F318" s="66" t="s">
        <v>162</v>
      </c>
      <c r="G318" s="67" t="s">
        <v>153</v>
      </c>
      <c r="H318" s="57" t="s">
        <v>0</v>
      </c>
      <c r="I318" s="57" t="str">
        <f t="shared" si="4"/>
        <v>VIUDEZ-M</v>
      </c>
      <c r="J318" s="68">
        <f>+VLOOKUP(I318,[1]codpension!$A$4:$C$30,2,FALSE)</f>
        <v>2</v>
      </c>
      <c r="K318" s="68">
        <f>+VLOOKUP(I318,[1]codpension!$A$4:$D$30,4,FALSE)</f>
        <v>0</v>
      </c>
      <c r="L318" s="68">
        <f>+VLOOKUP(I318,[1]codpension!$A$4:$C$30,3,FALSE)</f>
        <v>0</v>
      </c>
    </row>
    <row r="319" spans="1:12" ht="15" thickTop="1">
      <c r="A319" s="56">
        <v>44</v>
      </c>
      <c r="B319" s="87">
        <v>1</v>
      </c>
      <c r="C319" s="72">
        <v>3499.44</v>
      </c>
      <c r="D319" s="59">
        <v>3499.44</v>
      </c>
      <c r="E319" s="59">
        <v>291.62</v>
      </c>
      <c r="F319" s="60" t="s">
        <v>163</v>
      </c>
      <c r="G319" s="61" t="s">
        <v>153</v>
      </c>
      <c r="H319" s="56" t="s">
        <v>0</v>
      </c>
      <c r="I319" s="56" t="str">
        <f t="shared" si="4"/>
        <v>VIUDEZ INVALIDA-M</v>
      </c>
      <c r="J319" s="62">
        <f>+VLOOKUP(I319,[1]codpension!$A$4:$C$30,2,FALSE)</f>
        <v>4</v>
      </c>
      <c r="K319" s="62">
        <f>+VLOOKUP(I319,[1]codpension!$A$4:$D$30,4,FALSE)</f>
        <v>0</v>
      </c>
      <c r="L319" s="62">
        <f>+VLOOKUP(I319,[1]codpension!$A$4:$C$30,3,FALSE)</f>
        <v>0</v>
      </c>
    </row>
    <row r="320" spans="1:12">
      <c r="A320" s="48">
        <v>55</v>
      </c>
      <c r="B320" s="85">
        <v>1</v>
      </c>
      <c r="C320" s="49">
        <v>1852.92</v>
      </c>
      <c r="D320" s="51">
        <v>1852.92</v>
      </c>
      <c r="E320" s="51">
        <v>154.41</v>
      </c>
      <c r="F320" s="52" t="s">
        <v>163</v>
      </c>
      <c r="G320" s="53" t="s">
        <v>153</v>
      </c>
      <c r="H320" s="48" t="s">
        <v>0</v>
      </c>
      <c r="I320" s="48" t="str">
        <f t="shared" si="4"/>
        <v>VIUDEZ INVALIDA-M</v>
      </c>
      <c r="J320" s="54">
        <f>+VLOOKUP(I320,[1]codpension!$A$4:$C$30,2,FALSE)</f>
        <v>4</v>
      </c>
      <c r="K320" s="54">
        <f>+VLOOKUP(I320,[1]codpension!$A$4:$D$30,4,FALSE)</f>
        <v>0</v>
      </c>
      <c r="L320" s="54">
        <f>+VLOOKUP(I320,[1]codpension!$A$4:$C$30,3,FALSE)</f>
        <v>0</v>
      </c>
    </row>
    <row r="321" spans="1:12">
      <c r="A321" s="48">
        <v>56</v>
      </c>
      <c r="B321" s="85">
        <v>1</v>
      </c>
      <c r="C321" s="49">
        <v>1858.6799999999998</v>
      </c>
      <c r="D321" s="51">
        <v>1858.6799999999998</v>
      </c>
      <c r="E321" s="51">
        <v>154.88999999999999</v>
      </c>
      <c r="F321" s="52" t="s">
        <v>163</v>
      </c>
      <c r="G321" s="53" t="s">
        <v>153</v>
      </c>
      <c r="H321" s="48" t="s">
        <v>0</v>
      </c>
      <c r="I321" s="48" t="str">
        <f t="shared" si="4"/>
        <v>VIUDEZ INVALIDA-M</v>
      </c>
      <c r="J321" s="54">
        <f>+VLOOKUP(I321,[1]codpension!$A$4:$C$30,2,FALSE)</f>
        <v>4</v>
      </c>
      <c r="K321" s="54">
        <f>+VLOOKUP(I321,[1]codpension!$A$4:$D$30,4,FALSE)</f>
        <v>0</v>
      </c>
      <c r="L321" s="54">
        <f>+VLOOKUP(I321,[1]codpension!$A$4:$C$30,3,FALSE)</f>
        <v>0</v>
      </c>
    </row>
    <row r="322" spans="1:12">
      <c r="A322" s="48">
        <v>62</v>
      </c>
      <c r="B322" s="85">
        <v>2</v>
      </c>
      <c r="C322" s="49">
        <v>2711.4</v>
      </c>
      <c r="D322" s="51">
        <v>1355.7</v>
      </c>
      <c r="E322" s="51">
        <v>112.97500000000001</v>
      </c>
      <c r="F322" s="52" t="s">
        <v>163</v>
      </c>
      <c r="G322" s="53" t="s">
        <v>153</v>
      </c>
      <c r="H322" s="48" t="s">
        <v>0</v>
      </c>
      <c r="I322" s="48" t="str">
        <f t="shared" si="4"/>
        <v>VIUDEZ INVALIDA-M</v>
      </c>
      <c r="J322" s="54">
        <f>+VLOOKUP(I322,[1]codpension!$A$4:$C$30,2,FALSE)</f>
        <v>4</v>
      </c>
      <c r="K322" s="54">
        <f>+VLOOKUP(I322,[1]codpension!$A$4:$D$30,4,FALSE)</f>
        <v>0</v>
      </c>
      <c r="L322" s="54">
        <f>+VLOOKUP(I322,[1]codpension!$A$4:$C$30,3,FALSE)</f>
        <v>0</v>
      </c>
    </row>
    <row r="323" spans="1:12">
      <c r="A323" s="48">
        <v>65</v>
      </c>
      <c r="B323" s="85">
        <v>1</v>
      </c>
      <c r="C323" s="49">
        <v>1470</v>
      </c>
      <c r="D323" s="51">
        <v>1470</v>
      </c>
      <c r="E323" s="51">
        <v>122.5</v>
      </c>
      <c r="F323" s="52" t="s">
        <v>163</v>
      </c>
      <c r="G323" s="53" t="s">
        <v>153</v>
      </c>
      <c r="H323" s="48" t="s">
        <v>0</v>
      </c>
      <c r="I323" s="48" t="str">
        <f t="shared" si="4"/>
        <v>VIUDEZ INVALIDA-M</v>
      </c>
      <c r="J323" s="54">
        <f>+VLOOKUP(I323,[1]codpension!$A$4:$C$30,2,FALSE)</f>
        <v>4</v>
      </c>
      <c r="K323" s="54">
        <f>+VLOOKUP(I323,[1]codpension!$A$4:$D$30,4,FALSE)</f>
        <v>0</v>
      </c>
      <c r="L323" s="54">
        <f>+VLOOKUP(I323,[1]codpension!$A$4:$C$30,3,FALSE)</f>
        <v>0</v>
      </c>
    </row>
    <row r="324" spans="1:12">
      <c r="A324" s="48">
        <v>66</v>
      </c>
      <c r="B324" s="85">
        <v>1</v>
      </c>
      <c r="C324" s="49">
        <v>6372.72</v>
      </c>
      <c r="D324" s="51">
        <v>6372.72</v>
      </c>
      <c r="E324" s="51">
        <v>531.06000000000006</v>
      </c>
      <c r="F324" s="52" t="s">
        <v>163</v>
      </c>
      <c r="G324" s="53" t="s">
        <v>153</v>
      </c>
      <c r="H324" s="48" t="s">
        <v>0</v>
      </c>
      <c r="I324" s="48" t="str">
        <f t="shared" ref="I324:I387" si="5">+F324&amp;"-"&amp;H324</f>
        <v>VIUDEZ INVALIDA-M</v>
      </c>
      <c r="J324" s="54">
        <f>+VLOOKUP(I324,[1]codpension!$A$4:$C$30,2,FALSE)</f>
        <v>4</v>
      </c>
      <c r="K324" s="54">
        <f>+VLOOKUP(I324,[1]codpension!$A$4:$D$30,4,FALSE)</f>
        <v>0</v>
      </c>
      <c r="L324" s="54">
        <f>+VLOOKUP(I324,[1]codpension!$A$4:$C$30,3,FALSE)</f>
        <v>0</v>
      </c>
    </row>
    <row r="325" spans="1:12">
      <c r="A325" s="48">
        <v>72</v>
      </c>
      <c r="B325" s="85">
        <v>1</v>
      </c>
      <c r="C325" s="49">
        <v>3997.56</v>
      </c>
      <c r="D325" s="51">
        <v>3997.56</v>
      </c>
      <c r="E325" s="51">
        <v>333.13</v>
      </c>
      <c r="F325" s="52" t="s">
        <v>163</v>
      </c>
      <c r="G325" s="53" t="s">
        <v>153</v>
      </c>
      <c r="H325" s="48" t="s">
        <v>0</v>
      </c>
      <c r="I325" s="48" t="str">
        <f t="shared" si="5"/>
        <v>VIUDEZ INVALIDA-M</v>
      </c>
      <c r="J325" s="54">
        <f>+VLOOKUP(I325,[1]codpension!$A$4:$C$30,2,FALSE)</f>
        <v>4</v>
      </c>
      <c r="K325" s="54">
        <f>+VLOOKUP(I325,[1]codpension!$A$4:$D$30,4,FALSE)</f>
        <v>0</v>
      </c>
      <c r="L325" s="54">
        <f>+VLOOKUP(I325,[1]codpension!$A$4:$C$30,3,FALSE)</f>
        <v>0</v>
      </c>
    </row>
    <row r="326" spans="1:12" ht="15" thickBot="1">
      <c r="A326" s="57">
        <v>94</v>
      </c>
      <c r="B326" s="86">
        <v>1</v>
      </c>
      <c r="C326" s="70">
        <v>1410</v>
      </c>
      <c r="D326" s="65">
        <v>1410</v>
      </c>
      <c r="E326" s="65">
        <v>117.5</v>
      </c>
      <c r="F326" s="66" t="s">
        <v>163</v>
      </c>
      <c r="G326" s="67" t="s">
        <v>153</v>
      </c>
      <c r="H326" s="57" t="s">
        <v>0</v>
      </c>
      <c r="I326" s="57" t="str">
        <f t="shared" si="5"/>
        <v>VIUDEZ INVALIDA-M</v>
      </c>
      <c r="J326" s="68">
        <f>+VLOOKUP(I326,[1]codpension!$A$4:$C$30,2,FALSE)</f>
        <v>4</v>
      </c>
      <c r="K326" s="68">
        <f>+VLOOKUP(I326,[1]codpension!$A$4:$D$30,4,FALSE)</f>
        <v>0</v>
      </c>
      <c r="L326" s="68">
        <f>+VLOOKUP(I326,[1]codpension!$A$4:$C$30,3,FALSE)</f>
        <v>0</v>
      </c>
    </row>
    <row r="327" spans="1:12" ht="15" thickTop="1">
      <c r="A327" s="56">
        <v>0</v>
      </c>
      <c r="B327" s="87">
        <v>1</v>
      </c>
      <c r="C327" s="73">
        <v>1337.52</v>
      </c>
      <c r="D327" s="59">
        <v>1337.52</v>
      </c>
      <c r="E327" s="59">
        <v>111.46</v>
      </c>
      <c r="F327" s="60" t="s">
        <v>164</v>
      </c>
      <c r="G327" s="61" t="s">
        <v>153</v>
      </c>
      <c r="H327" s="56" t="s">
        <v>0</v>
      </c>
      <c r="I327" s="56" t="str">
        <f t="shared" si="5"/>
        <v>HUERFANOS-M</v>
      </c>
      <c r="J327" s="62">
        <f>+VLOOKUP(I327,[1]codpension!$A$4:$C$30,2,FALSE)</f>
        <v>17</v>
      </c>
      <c r="K327" s="62">
        <f>+VLOOKUP(I327,[1]codpension!$A$4:$D$30,4,FALSE)</f>
        <v>0</v>
      </c>
      <c r="L327" s="62">
        <f>+VLOOKUP(I327,[1]codpension!$A$4:$C$30,3,FALSE)</f>
        <v>0</v>
      </c>
    </row>
    <row r="328" spans="1:12">
      <c r="A328" s="48">
        <v>1</v>
      </c>
      <c r="B328" s="85">
        <v>5</v>
      </c>
      <c r="C328" s="50">
        <v>5400.12</v>
      </c>
      <c r="D328" s="51">
        <v>1080.0239999999999</v>
      </c>
      <c r="E328" s="51">
        <v>90.001999999999995</v>
      </c>
      <c r="F328" s="52" t="s">
        <v>164</v>
      </c>
      <c r="G328" s="53" t="s">
        <v>153</v>
      </c>
      <c r="H328" s="48" t="s">
        <v>0</v>
      </c>
      <c r="I328" s="48" t="str">
        <f t="shared" si="5"/>
        <v>HUERFANOS-M</v>
      </c>
      <c r="J328" s="54">
        <f>+VLOOKUP(I328,[1]codpension!$A$4:$C$30,2,FALSE)</f>
        <v>17</v>
      </c>
      <c r="K328" s="54">
        <f>+VLOOKUP(I328,[1]codpension!$A$4:$D$30,4,FALSE)</f>
        <v>0</v>
      </c>
      <c r="L328" s="54">
        <f>+VLOOKUP(I328,[1]codpension!$A$4:$C$30,3,FALSE)</f>
        <v>0</v>
      </c>
    </row>
    <row r="329" spans="1:12">
      <c r="A329" s="48">
        <v>2</v>
      </c>
      <c r="B329" s="85">
        <v>19</v>
      </c>
      <c r="C329" s="50">
        <v>22125.239999999998</v>
      </c>
      <c r="D329" s="51">
        <v>1164.4863157894736</v>
      </c>
      <c r="E329" s="51">
        <v>97.040526315789464</v>
      </c>
      <c r="F329" s="52" t="s">
        <v>164</v>
      </c>
      <c r="G329" s="53" t="s">
        <v>153</v>
      </c>
      <c r="H329" s="48" t="s">
        <v>0</v>
      </c>
      <c r="I329" s="48" t="str">
        <f t="shared" si="5"/>
        <v>HUERFANOS-M</v>
      </c>
      <c r="J329" s="54">
        <f>+VLOOKUP(I329,[1]codpension!$A$4:$C$30,2,FALSE)</f>
        <v>17</v>
      </c>
      <c r="K329" s="54">
        <f>+VLOOKUP(I329,[1]codpension!$A$4:$D$30,4,FALSE)</f>
        <v>0</v>
      </c>
      <c r="L329" s="54">
        <f>+VLOOKUP(I329,[1]codpension!$A$4:$C$30,3,FALSE)</f>
        <v>0</v>
      </c>
    </row>
    <row r="330" spans="1:12">
      <c r="A330" s="48">
        <v>3</v>
      </c>
      <c r="B330" s="85">
        <v>19</v>
      </c>
      <c r="C330" s="50">
        <v>21920.52</v>
      </c>
      <c r="D330" s="51">
        <v>1153.7115789473685</v>
      </c>
      <c r="E330" s="51">
        <v>96.142631578947373</v>
      </c>
      <c r="F330" s="52" t="s">
        <v>164</v>
      </c>
      <c r="G330" s="53" t="s">
        <v>153</v>
      </c>
      <c r="H330" s="48" t="s">
        <v>0</v>
      </c>
      <c r="I330" s="48" t="str">
        <f t="shared" si="5"/>
        <v>HUERFANOS-M</v>
      </c>
      <c r="J330" s="54">
        <f>+VLOOKUP(I330,[1]codpension!$A$4:$C$30,2,FALSE)</f>
        <v>17</v>
      </c>
      <c r="K330" s="54">
        <f>+VLOOKUP(I330,[1]codpension!$A$4:$D$30,4,FALSE)</f>
        <v>0</v>
      </c>
      <c r="L330" s="54">
        <f>+VLOOKUP(I330,[1]codpension!$A$4:$C$30,3,FALSE)</f>
        <v>0</v>
      </c>
    </row>
    <row r="331" spans="1:12">
      <c r="A331" s="48">
        <v>4</v>
      </c>
      <c r="B331" s="85">
        <v>37</v>
      </c>
      <c r="C331" s="50">
        <v>44366.400000000009</v>
      </c>
      <c r="D331" s="51">
        <v>1199.0918918918921</v>
      </c>
      <c r="E331" s="51">
        <v>99.924324324324346</v>
      </c>
      <c r="F331" s="52" t="s">
        <v>164</v>
      </c>
      <c r="G331" s="53" t="s">
        <v>153</v>
      </c>
      <c r="H331" s="48" t="s">
        <v>0</v>
      </c>
      <c r="I331" s="48" t="str">
        <f t="shared" si="5"/>
        <v>HUERFANOS-M</v>
      </c>
      <c r="J331" s="54">
        <f>+VLOOKUP(I331,[1]codpension!$A$4:$C$30,2,FALSE)</f>
        <v>17</v>
      </c>
      <c r="K331" s="54">
        <f>+VLOOKUP(I331,[1]codpension!$A$4:$D$30,4,FALSE)</f>
        <v>0</v>
      </c>
      <c r="L331" s="54">
        <f>+VLOOKUP(I331,[1]codpension!$A$4:$C$30,3,FALSE)</f>
        <v>0</v>
      </c>
    </row>
    <row r="332" spans="1:12">
      <c r="A332" s="48">
        <v>5</v>
      </c>
      <c r="B332" s="85">
        <v>60</v>
      </c>
      <c r="C332" s="50">
        <v>60100.55999999999</v>
      </c>
      <c r="D332" s="51">
        <v>1001.6759999999998</v>
      </c>
      <c r="E332" s="51">
        <v>83.472999999999985</v>
      </c>
      <c r="F332" s="52" t="s">
        <v>164</v>
      </c>
      <c r="G332" s="53" t="s">
        <v>153</v>
      </c>
      <c r="H332" s="48" t="s">
        <v>0</v>
      </c>
      <c r="I332" s="48" t="str">
        <f t="shared" si="5"/>
        <v>HUERFANOS-M</v>
      </c>
      <c r="J332" s="54">
        <f>+VLOOKUP(I332,[1]codpension!$A$4:$C$30,2,FALSE)</f>
        <v>17</v>
      </c>
      <c r="K332" s="54">
        <f>+VLOOKUP(I332,[1]codpension!$A$4:$D$30,4,FALSE)</f>
        <v>0</v>
      </c>
      <c r="L332" s="54">
        <f>+VLOOKUP(I332,[1]codpension!$A$4:$C$30,3,FALSE)</f>
        <v>0</v>
      </c>
    </row>
    <row r="333" spans="1:12">
      <c r="A333" s="48">
        <v>6</v>
      </c>
      <c r="B333" s="85">
        <v>57</v>
      </c>
      <c r="C333" s="50">
        <v>61420.439999999995</v>
      </c>
      <c r="D333" s="51">
        <v>1077.5515789473684</v>
      </c>
      <c r="E333" s="51">
        <v>89.795964912280695</v>
      </c>
      <c r="F333" s="52" t="s">
        <v>164</v>
      </c>
      <c r="G333" s="53" t="s">
        <v>153</v>
      </c>
      <c r="H333" s="48" t="s">
        <v>0</v>
      </c>
      <c r="I333" s="48" t="str">
        <f t="shared" si="5"/>
        <v>HUERFANOS-M</v>
      </c>
      <c r="J333" s="54">
        <f>+VLOOKUP(I333,[1]codpension!$A$4:$C$30,2,FALSE)</f>
        <v>17</v>
      </c>
      <c r="K333" s="54">
        <f>+VLOOKUP(I333,[1]codpension!$A$4:$D$30,4,FALSE)</f>
        <v>0</v>
      </c>
      <c r="L333" s="54">
        <f>+VLOOKUP(I333,[1]codpension!$A$4:$C$30,3,FALSE)</f>
        <v>0</v>
      </c>
    </row>
    <row r="334" spans="1:12">
      <c r="A334" s="48">
        <v>7</v>
      </c>
      <c r="B334" s="85">
        <v>79</v>
      </c>
      <c r="C334" s="50">
        <v>90103.439999999988</v>
      </c>
      <c r="D334" s="51">
        <v>1140.5498734177213</v>
      </c>
      <c r="E334" s="51">
        <v>95.045822784810113</v>
      </c>
      <c r="F334" s="52" t="s">
        <v>164</v>
      </c>
      <c r="G334" s="53" t="s">
        <v>153</v>
      </c>
      <c r="H334" s="48" t="s">
        <v>0</v>
      </c>
      <c r="I334" s="48" t="str">
        <f t="shared" si="5"/>
        <v>HUERFANOS-M</v>
      </c>
      <c r="J334" s="54">
        <f>+VLOOKUP(I334,[1]codpension!$A$4:$C$30,2,FALSE)</f>
        <v>17</v>
      </c>
      <c r="K334" s="54">
        <f>+VLOOKUP(I334,[1]codpension!$A$4:$D$30,4,FALSE)</f>
        <v>0</v>
      </c>
      <c r="L334" s="54">
        <f>+VLOOKUP(I334,[1]codpension!$A$4:$C$30,3,FALSE)</f>
        <v>0</v>
      </c>
    </row>
    <row r="335" spans="1:12">
      <c r="A335" s="48">
        <v>8</v>
      </c>
      <c r="B335" s="85">
        <v>111</v>
      </c>
      <c r="C335" s="50">
        <v>127809.48000000003</v>
      </c>
      <c r="D335" s="51">
        <v>1151.4367567567569</v>
      </c>
      <c r="E335" s="51">
        <v>95.953063063063084</v>
      </c>
      <c r="F335" s="52" t="s">
        <v>164</v>
      </c>
      <c r="G335" s="53" t="s">
        <v>153</v>
      </c>
      <c r="H335" s="48" t="s">
        <v>0</v>
      </c>
      <c r="I335" s="48" t="str">
        <f t="shared" si="5"/>
        <v>HUERFANOS-M</v>
      </c>
      <c r="J335" s="54">
        <f>+VLOOKUP(I335,[1]codpension!$A$4:$C$30,2,FALSE)</f>
        <v>17</v>
      </c>
      <c r="K335" s="54">
        <f>+VLOOKUP(I335,[1]codpension!$A$4:$D$30,4,FALSE)</f>
        <v>0</v>
      </c>
      <c r="L335" s="54">
        <f>+VLOOKUP(I335,[1]codpension!$A$4:$C$30,3,FALSE)</f>
        <v>0</v>
      </c>
    </row>
    <row r="336" spans="1:12">
      <c r="A336" s="48">
        <v>9</v>
      </c>
      <c r="B336" s="85">
        <v>132</v>
      </c>
      <c r="C336" s="50">
        <v>134564.52000000005</v>
      </c>
      <c r="D336" s="51">
        <v>1019.4281818181822</v>
      </c>
      <c r="E336" s="51">
        <v>84.952348484848514</v>
      </c>
      <c r="F336" s="52" t="s">
        <v>164</v>
      </c>
      <c r="G336" s="53" t="s">
        <v>153</v>
      </c>
      <c r="H336" s="48" t="s">
        <v>0</v>
      </c>
      <c r="I336" s="48" t="str">
        <f t="shared" si="5"/>
        <v>HUERFANOS-M</v>
      </c>
      <c r="J336" s="54">
        <f>+VLOOKUP(I336,[1]codpension!$A$4:$C$30,2,FALSE)</f>
        <v>17</v>
      </c>
      <c r="K336" s="54">
        <f>+VLOOKUP(I336,[1]codpension!$A$4:$D$30,4,FALSE)</f>
        <v>0</v>
      </c>
      <c r="L336" s="54">
        <f>+VLOOKUP(I336,[1]codpension!$A$4:$C$30,3,FALSE)</f>
        <v>0</v>
      </c>
    </row>
    <row r="337" spans="1:12">
      <c r="A337" s="48">
        <v>10</v>
      </c>
      <c r="B337" s="85">
        <v>193</v>
      </c>
      <c r="C337" s="50">
        <v>206949.71999999988</v>
      </c>
      <c r="D337" s="51">
        <v>1072.2783419689113</v>
      </c>
      <c r="E337" s="51">
        <v>89.356528497409272</v>
      </c>
      <c r="F337" s="52" t="s">
        <v>164</v>
      </c>
      <c r="G337" s="53" t="s">
        <v>153</v>
      </c>
      <c r="H337" s="48" t="s">
        <v>0</v>
      </c>
      <c r="I337" s="48" t="str">
        <f t="shared" si="5"/>
        <v>HUERFANOS-M</v>
      </c>
      <c r="J337" s="54">
        <f>+VLOOKUP(I337,[1]codpension!$A$4:$C$30,2,FALSE)</f>
        <v>17</v>
      </c>
      <c r="K337" s="54">
        <f>+VLOOKUP(I337,[1]codpension!$A$4:$D$30,4,FALSE)</f>
        <v>0</v>
      </c>
      <c r="L337" s="54">
        <f>+VLOOKUP(I337,[1]codpension!$A$4:$C$30,3,FALSE)</f>
        <v>0</v>
      </c>
    </row>
    <row r="338" spans="1:12">
      <c r="A338" s="48">
        <v>11</v>
      </c>
      <c r="B338" s="85">
        <v>223</v>
      </c>
      <c r="C338" s="50">
        <v>248129.16000000018</v>
      </c>
      <c r="D338" s="51">
        <v>1112.6868161434986</v>
      </c>
      <c r="E338" s="51">
        <v>92.723901345291551</v>
      </c>
      <c r="F338" s="52" t="s">
        <v>164</v>
      </c>
      <c r="G338" s="53" t="s">
        <v>153</v>
      </c>
      <c r="H338" s="48" t="s">
        <v>0</v>
      </c>
      <c r="I338" s="48" t="str">
        <f t="shared" si="5"/>
        <v>HUERFANOS-M</v>
      </c>
      <c r="J338" s="54">
        <f>+VLOOKUP(I338,[1]codpension!$A$4:$C$30,2,FALSE)</f>
        <v>17</v>
      </c>
      <c r="K338" s="54">
        <f>+VLOOKUP(I338,[1]codpension!$A$4:$D$30,4,FALSE)</f>
        <v>0</v>
      </c>
      <c r="L338" s="54">
        <f>+VLOOKUP(I338,[1]codpension!$A$4:$C$30,3,FALSE)</f>
        <v>0</v>
      </c>
    </row>
    <row r="339" spans="1:12">
      <c r="A339" s="48">
        <v>12</v>
      </c>
      <c r="B339" s="85">
        <v>277</v>
      </c>
      <c r="C339" s="50">
        <v>319400.64000000048</v>
      </c>
      <c r="D339" s="51">
        <v>1153.0709025270776</v>
      </c>
      <c r="E339" s="51">
        <v>96.08924187725647</v>
      </c>
      <c r="F339" s="52" t="s">
        <v>164</v>
      </c>
      <c r="G339" s="53" t="s">
        <v>153</v>
      </c>
      <c r="H339" s="48" t="s">
        <v>0</v>
      </c>
      <c r="I339" s="48" t="str">
        <f t="shared" si="5"/>
        <v>HUERFANOS-M</v>
      </c>
      <c r="J339" s="54">
        <f>+VLOOKUP(I339,[1]codpension!$A$4:$C$30,2,FALSE)</f>
        <v>17</v>
      </c>
      <c r="K339" s="54">
        <f>+VLOOKUP(I339,[1]codpension!$A$4:$D$30,4,FALSE)</f>
        <v>0</v>
      </c>
      <c r="L339" s="54">
        <f>+VLOOKUP(I339,[1]codpension!$A$4:$C$30,3,FALSE)</f>
        <v>0</v>
      </c>
    </row>
    <row r="340" spans="1:12">
      <c r="A340" s="48">
        <v>13</v>
      </c>
      <c r="B340" s="85">
        <v>275</v>
      </c>
      <c r="C340" s="50">
        <v>290436.96000000014</v>
      </c>
      <c r="D340" s="51">
        <v>1056.1344000000006</v>
      </c>
      <c r="E340" s="51">
        <v>88.011200000000045</v>
      </c>
      <c r="F340" s="52" t="s">
        <v>164</v>
      </c>
      <c r="G340" s="53" t="s">
        <v>153</v>
      </c>
      <c r="H340" s="48" t="s">
        <v>0</v>
      </c>
      <c r="I340" s="48" t="str">
        <f t="shared" si="5"/>
        <v>HUERFANOS-M</v>
      </c>
      <c r="J340" s="54">
        <f>+VLOOKUP(I340,[1]codpension!$A$4:$C$30,2,FALSE)</f>
        <v>17</v>
      </c>
      <c r="K340" s="54">
        <f>+VLOOKUP(I340,[1]codpension!$A$4:$D$30,4,FALSE)</f>
        <v>0</v>
      </c>
      <c r="L340" s="54">
        <f>+VLOOKUP(I340,[1]codpension!$A$4:$C$30,3,FALSE)</f>
        <v>0</v>
      </c>
    </row>
    <row r="341" spans="1:12">
      <c r="A341" s="48">
        <v>14</v>
      </c>
      <c r="B341" s="85">
        <v>355</v>
      </c>
      <c r="C341" s="50">
        <v>354274.68000000011</v>
      </c>
      <c r="D341" s="51">
        <v>997.95684507042279</v>
      </c>
      <c r="E341" s="51">
        <v>83.163070422535228</v>
      </c>
      <c r="F341" s="52" t="s">
        <v>164</v>
      </c>
      <c r="G341" s="53" t="s">
        <v>153</v>
      </c>
      <c r="H341" s="48" t="s">
        <v>0</v>
      </c>
      <c r="I341" s="48" t="str">
        <f t="shared" si="5"/>
        <v>HUERFANOS-M</v>
      </c>
      <c r="J341" s="54">
        <f>+VLOOKUP(I341,[1]codpension!$A$4:$C$30,2,FALSE)</f>
        <v>17</v>
      </c>
      <c r="K341" s="54">
        <f>+VLOOKUP(I341,[1]codpension!$A$4:$D$30,4,FALSE)</f>
        <v>0</v>
      </c>
      <c r="L341" s="54">
        <f>+VLOOKUP(I341,[1]codpension!$A$4:$C$30,3,FALSE)</f>
        <v>0</v>
      </c>
    </row>
    <row r="342" spans="1:12">
      <c r="A342" s="48">
        <v>15</v>
      </c>
      <c r="B342" s="85">
        <v>394</v>
      </c>
      <c r="C342" s="50">
        <v>398950.32000000053</v>
      </c>
      <c r="D342" s="51">
        <v>1012.5642639593922</v>
      </c>
      <c r="E342" s="51">
        <v>84.380355329949353</v>
      </c>
      <c r="F342" s="52" t="s">
        <v>164</v>
      </c>
      <c r="G342" s="53" t="s">
        <v>153</v>
      </c>
      <c r="H342" s="48" t="s">
        <v>0</v>
      </c>
      <c r="I342" s="48" t="str">
        <f t="shared" si="5"/>
        <v>HUERFANOS-M</v>
      </c>
      <c r="J342" s="54">
        <f>+VLOOKUP(I342,[1]codpension!$A$4:$C$30,2,FALSE)</f>
        <v>17</v>
      </c>
      <c r="K342" s="54">
        <f>+VLOOKUP(I342,[1]codpension!$A$4:$D$30,4,FALSE)</f>
        <v>0</v>
      </c>
      <c r="L342" s="54">
        <f>+VLOOKUP(I342,[1]codpension!$A$4:$C$30,3,FALSE)</f>
        <v>0</v>
      </c>
    </row>
    <row r="343" spans="1:12">
      <c r="A343" s="48">
        <v>16</v>
      </c>
      <c r="B343" s="85">
        <v>446</v>
      </c>
      <c r="C343" s="50">
        <v>470461.4400000007</v>
      </c>
      <c r="D343" s="51">
        <v>1054.8462780269074</v>
      </c>
      <c r="E343" s="51">
        <v>87.903856502242277</v>
      </c>
      <c r="F343" s="52" t="s">
        <v>164</v>
      </c>
      <c r="G343" s="53" t="s">
        <v>153</v>
      </c>
      <c r="H343" s="48" t="s">
        <v>0</v>
      </c>
      <c r="I343" s="48" t="str">
        <f t="shared" si="5"/>
        <v>HUERFANOS-M</v>
      </c>
      <c r="J343" s="54">
        <f>+VLOOKUP(I343,[1]codpension!$A$4:$C$30,2,FALSE)</f>
        <v>17</v>
      </c>
      <c r="K343" s="54">
        <f>+VLOOKUP(I343,[1]codpension!$A$4:$D$30,4,FALSE)</f>
        <v>0</v>
      </c>
      <c r="L343" s="54">
        <f>+VLOOKUP(I343,[1]codpension!$A$4:$C$30,3,FALSE)</f>
        <v>0</v>
      </c>
    </row>
    <row r="344" spans="1:12">
      <c r="A344" s="48">
        <v>17</v>
      </c>
      <c r="B344" s="85">
        <v>457</v>
      </c>
      <c r="C344" s="50">
        <v>496706.76000000053</v>
      </c>
      <c r="D344" s="51">
        <v>1086.8856892779006</v>
      </c>
      <c r="E344" s="51">
        <v>90.573807439825046</v>
      </c>
      <c r="F344" s="52" t="s">
        <v>164</v>
      </c>
      <c r="G344" s="53" t="s">
        <v>153</v>
      </c>
      <c r="H344" s="48" t="s">
        <v>0</v>
      </c>
      <c r="I344" s="48" t="str">
        <f t="shared" si="5"/>
        <v>HUERFANOS-M</v>
      </c>
      <c r="J344" s="54">
        <f>+VLOOKUP(I344,[1]codpension!$A$4:$C$30,2,FALSE)</f>
        <v>17</v>
      </c>
      <c r="K344" s="54">
        <f>+VLOOKUP(I344,[1]codpension!$A$4:$D$30,4,FALSE)</f>
        <v>0</v>
      </c>
      <c r="L344" s="54">
        <f>+VLOOKUP(I344,[1]codpension!$A$4:$C$30,3,FALSE)</f>
        <v>0</v>
      </c>
    </row>
    <row r="345" spans="1:12" ht="15" thickBot="1">
      <c r="A345" s="57">
        <v>18</v>
      </c>
      <c r="B345" s="86">
        <v>33</v>
      </c>
      <c r="C345" s="71">
        <v>30371.880000000005</v>
      </c>
      <c r="D345" s="65">
        <v>920.36000000000013</v>
      </c>
      <c r="E345" s="65">
        <v>76.696666666666673</v>
      </c>
      <c r="F345" s="66" t="s">
        <v>164</v>
      </c>
      <c r="G345" s="67" t="s">
        <v>153</v>
      </c>
      <c r="H345" s="57" t="s">
        <v>0</v>
      </c>
      <c r="I345" s="57" t="str">
        <f t="shared" si="5"/>
        <v>HUERFANOS-M</v>
      </c>
      <c r="J345" s="68">
        <f>+VLOOKUP(I345,[1]codpension!$A$4:$C$30,2,FALSE)</f>
        <v>17</v>
      </c>
      <c r="K345" s="68">
        <f>+VLOOKUP(I345,[1]codpension!$A$4:$D$30,4,FALSE)</f>
        <v>0</v>
      </c>
      <c r="L345" s="68">
        <f>+VLOOKUP(I345,[1]codpension!$A$4:$C$30,3,FALSE)</f>
        <v>0</v>
      </c>
    </row>
    <row r="346" spans="1:12" ht="15" thickTop="1">
      <c r="A346" s="56">
        <v>18</v>
      </c>
      <c r="B346" s="90">
        <v>3</v>
      </c>
      <c r="C346" s="73">
        <v>3945</v>
      </c>
      <c r="D346" s="59">
        <v>1315</v>
      </c>
      <c r="E346" s="59">
        <v>109.58333333333333</v>
      </c>
      <c r="F346" s="60" t="s">
        <v>165</v>
      </c>
      <c r="G346" s="61" t="s">
        <v>153</v>
      </c>
      <c r="H346" s="56" t="s">
        <v>0</v>
      </c>
      <c r="I346" s="56" t="str">
        <f t="shared" si="5"/>
        <v>HUERFANOS INVALIDOS-M</v>
      </c>
      <c r="J346" s="62">
        <f>+VLOOKUP(I346,[1]codpension!$A$4:$C$30,2,FALSE)</f>
        <v>4</v>
      </c>
      <c r="K346" s="62">
        <f>+VLOOKUP(I346,[1]codpension!$A$4:$D$30,4,FALSE)</f>
        <v>0</v>
      </c>
      <c r="L346" s="62">
        <f>+VLOOKUP(I346,[1]codpension!$A$4:$C$30,3,FALSE)</f>
        <v>0</v>
      </c>
    </row>
    <row r="347" spans="1:12">
      <c r="A347" s="48">
        <v>19</v>
      </c>
      <c r="B347" s="91">
        <v>9</v>
      </c>
      <c r="C347" s="50">
        <v>9415.56</v>
      </c>
      <c r="D347" s="51">
        <v>1046.1733333333332</v>
      </c>
      <c r="E347" s="51">
        <v>87.181111111111093</v>
      </c>
      <c r="F347" s="52" t="s">
        <v>165</v>
      </c>
      <c r="G347" s="53" t="s">
        <v>153</v>
      </c>
      <c r="H347" s="48" t="s">
        <v>0</v>
      </c>
      <c r="I347" s="48" t="str">
        <f t="shared" si="5"/>
        <v>HUERFANOS INVALIDOS-M</v>
      </c>
      <c r="J347" s="54">
        <f>+VLOOKUP(I347,[1]codpension!$A$4:$C$30,2,FALSE)</f>
        <v>4</v>
      </c>
      <c r="K347" s="54">
        <f>+VLOOKUP(I347,[1]codpension!$A$4:$D$30,4,FALSE)</f>
        <v>0</v>
      </c>
      <c r="L347" s="54">
        <f>+VLOOKUP(I347,[1]codpension!$A$4:$C$30,3,FALSE)</f>
        <v>0</v>
      </c>
    </row>
    <row r="348" spans="1:12">
      <c r="A348" s="48">
        <v>20</v>
      </c>
      <c r="B348" s="91">
        <v>8</v>
      </c>
      <c r="C348" s="50">
        <v>8286.24</v>
      </c>
      <c r="D348" s="51">
        <v>1035.78</v>
      </c>
      <c r="E348" s="51">
        <v>86.314999999999998</v>
      </c>
      <c r="F348" s="52" t="s">
        <v>165</v>
      </c>
      <c r="G348" s="53" t="s">
        <v>153</v>
      </c>
      <c r="H348" s="48" t="s">
        <v>0</v>
      </c>
      <c r="I348" s="48" t="str">
        <f t="shared" si="5"/>
        <v>HUERFANOS INVALIDOS-M</v>
      </c>
      <c r="J348" s="54">
        <f>+VLOOKUP(I348,[1]codpension!$A$4:$C$30,2,FALSE)</f>
        <v>4</v>
      </c>
      <c r="K348" s="54">
        <f>+VLOOKUP(I348,[1]codpension!$A$4:$D$30,4,FALSE)</f>
        <v>0</v>
      </c>
      <c r="L348" s="54">
        <f>+VLOOKUP(I348,[1]codpension!$A$4:$C$30,3,FALSE)</f>
        <v>0</v>
      </c>
    </row>
    <row r="349" spans="1:12">
      <c r="A349" s="48">
        <v>21</v>
      </c>
      <c r="B349" s="91">
        <v>11</v>
      </c>
      <c r="C349" s="50">
        <v>16841.760000000002</v>
      </c>
      <c r="D349" s="51">
        <v>1531.0690909090911</v>
      </c>
      <c r="E349" s="51">
        <v>127.58909090909093</v>
      </c>
      <c r="F349" s="52" t="s">
        <v>165</v>
      </c>
      <c r="G349" s="53" t="s">
        <v>153</v>
      </c>
      <c r="H349" s="48" t="s">
        <v>0</v>
      </c>
      <c r="I349" s="48" t="str">
        <f t="shared" si="5"/>
        <v>HUERFANOS INVALIDOS-M</v>
      </c>
      <c r="J349" s="54">
        <f>+VLOOKUP(I349,[1]codpension!$A$4:$C$30,2,FALSE)</f>
        <v>4</v>
      </c>
      <c r="K349" s="54">
        <f>+VLOOKUP(I349,[1]codpension!$A$4:$D$30,4,FALSE)</f>
        <v>0</v>
      </c>
      <c r="L349" s="54">
        <f>+VLOOKUP(I349,[1]codpension!$A$4:$C$30,3,FALSE)</f>
        <v>0</v>
      </c>
    </row>
    <row r="350" spans="1:12">
      <c r="A350" s="48">
        <v>22</v>
      </c>
      <c r="B350" s="91">
        <v>13</v>
      </c>
      <c r="C350" s="50">
        <v>13614.6</v>
      </c>
      <c r="D350" s="51">
        <v>1047.2769230769231</v>
      </c>
      <c r="E350" s="51">
        <v>87.273076923076928</v>
      </c>
      <c r="F350" s="52" t="s">
        <v>165</v>
      </c>
      <c r="G350" s="53" t="s">
        <v>153</v>
      </c>
      <c r="H350" s="48" t="s">
        <v>0</v>
      </c>
      <c r="I350" s="48" t="str">
        <f t="shared" si="5"/>
        <v>HUERFANOS INVALIDOS-M</v>
      </c>
      <c r="J350" s="54">
        <f>+VLOOKUP(I350,[1]codpension!$A$4:$C$30,2,FALSE)</f>
        <v>4</v>
      </c>
      <c r="K350" s="54">
        <f>+VLOOKUP(I350,[1]codpension!$A$4:$D$30,4,FALSE)</f>
        <v>0</v>
      </c>
      <c r="L350" s="54">
        <f>+VLOOKUP(I350,[1]codpension!$A$4:$C$30,3,FALSE)</f>
        <v>0</v>
      </c>
    </row>
    <row r="351" spans="1:12">
      <c r="A351" s="48">
        <v>23</v>
      </c>
      <c r="B351" s="91">
        <v>14</v>
      </c>
      <c r="C351" s="50">
        <v>17353.439999999999</v>
      </c>
      <c r="D351" s="51">
        <v>1239.5314285714285</v>
      </c>
      <c r="E351" s="51">
        <v>103.29428571428571</v>
      </c>
      <c r="F351" s="52" t="s">
        <v>165</v>
      </c>
      <c r="G351" s="53" t="s">
        <v>153</v>
      </c>
      <c r="H351" s="48" t="s">
        <v>0</v>
      </c>
      <c r="I351" s="48" t="str">
        <f t="shared" si="5"/>
        <v>HUERFANOS INVALIDOS-M</v>
      </c>
      <c r="J351" s="54">
        <f>+VLOOKUP(I351,[1]codpension!$A$4:$C$30,2,FALSE)</f>
        <v>4</v>
      </c>
      <c r="K351" s="54">
        <f>+VLOOKUP(I351,[1]codpension!$A$4:$D$30,4,FALSE)</f>
        <v>0</v>
      </c>
      <c r="L351" s="54">
        <f>+VLOOKUP(I351,[1]codpension!$A$4:$C$30,3,FALSE)</f>
        <v>0</v>
      </c>
    </row>
    <row r="352" spans="1:12">
      <c r="A352" s="48">
        <v>24</v>
      </c>
      <c r="B352" s="91">
        <v>17</v>
      </c>
      <c r="C352" s="50">
        <v>14481.599999999999</v>
      </c>
      <c r="D352" s="51">
        <v>851.85882352941167</v>
      </c>
      <c r="E352" s="51">
        <v>70.988235294117644</v>
      </c>
      <c r="F352" s="52" t="s">
        <v>165</v>
      </c>
      <c r="G352" s="53" t="s">
        <v>153</v>
      </c>
      <c r="H352" s="48" t="s">
        <v>0</v>
      </c>
      <c r="I352" s="48" t="str">
        <f t="shared" si="5"/>
        <v>HUERFANOS INVALIDOS-M</v>
      </c>
      <c r="J352" s="54">
        <f>+VLOOKUP(I352,[1]codpension!$A$4:$C$30,2,FALSE)</f>
        <v>4</v>
      </c>
      <c r="K352" s="54">
        <f>+VLOOKUP(I352,[1]codpension!$A$4:$D$30,4,FALSE)</f>
        <v>0</v>
      </c>
      <c r="L352" s="54">
        <f>+VLOOKUP(I352,[1]codpension!$A$4:$C$30,3,FALSE)</f>
        <v>0</v>
      </c>
    </row>
    <row r="353" spans="1:12">
      <c r="A353" s="48">
        <v>25</v>
      </c>
      <c r="B353" s="91">
        <v>14</v>
      </c>
      <c r="C353" s="50">
        <v>18007.200000000004</v>
      </c>
      <c r="D353" s="51">
        <v>1286.2285714285717</v>
      </c>
      <c r="E353" s="51">
        <v>107.18571428571431</v>
      </c>
      <c r="F353" s="52" t="s">
        <v>165</v>
      </c>
      <c r="G353" s="53" t="s">
        <v>153</v>
      </c>
      <c r="H353" s="48" t="s">
        <v>0</v>
      </c>
      <c r="I353" s="48" t="str">
        <f t="shared" si="5"/>
        <v>HUERFANOS INVALIDOS-M</v>
      </c>
      <c r="J353" s="54">
        <f>+VLOOKUP(I353,[1]codpension!$A$4:$C$30,2,FALSE)</f>
        <v>4</v>
      </c>
      <c r="K353" s="54">
        <f>+VLOOKUP(I353,[1]codpension!$A$4:$D$30,4,FALSE)</f>
        <v>0</v>
      </c>
      <c r="L353" s="54">
        <f>+VLOOKUP(I353,[1]codpension!$A$4:$C$30,3,FALSE)</f>
        <v>0</v>
      </c>
    </row>
    <row r="354" spans="1:12">
      <c r="A354" s="48">
        <v>26</v>
      </c>
      <c r="B354" s="91">
        <v>15</v>
      </c>
      <c r="C354" s="50">
        <v>15983.640000000001</v>
      </c>
      <c r="D354" s="51">
        <v>1065.576</v>
      </c>
      <c r="E354" s="51">
        <v>88.798000000000002</v>
      </c>
      <c r="F354" s="52" t="s">
        <v>165</v>
      </c>
      <c r="G354" s="53" t="s">
        <v>153</v>
      </c>
      <c r="H354" s="48" t="s">
        <v>0</v>
      </c>
      <c r="I354" s="48" t="str">
        <f t="shared" si="5"/>
        <v>HUERFANOS INVALIDOS-M</v>
      </c>
      <c r="J354" s="54">
        <f>+VLOOKUP(I354,[1]codpension!$A$4:$C$30,2,FALSE)</f>
        <v>4</v>
      </c>
      <c r="K354" s="54">
        <f>+VLOOKUP(I354,[1]codpension!$A$4:$D$30,4,FALSE)</f>
        <v>0</v>
      </c>
      <c r="L354" s="54">
        <f>+VLOOKUP(I354,[1]codpension!$A$4:$C$30,3,FALSE)</f>
        <v>0</v>
      </c>
    </row>
    <row r="355" spans="1:12">
      <c r="A355" s="48">
        <v>27</v>
      </c>
      <c r="B355" s="91">
        <v>14</v>
      </c>
      <c r="C355" s="50">
        <v>14804.039999999999</v>
      </c>
      <c r="D355" s="51">
        <v>1057.4314285714286</v>
      </c>
      <c r="E355" s="51">
        <v>88.119285714285709</v>
      </c>
      <c r="F355" s="52" t="s">
        <v>165</v>
      </c>
      <c r="G355" s="53" t="s">
        <v>153</v>
      </c>
      <c r="H355" s="48" t="s">
        <v>0</v>
      </c>
      <c r="I355" s="48" t="str">
        <f t="shared" si="5"/>
        <v>HUERFANOS INVALIDOS-M</v>
      </c>
      <c r="J355" s="54">
        <f>+VLOOKUP(I355,[1]codpension!$A$4:$C$30,2,FALSE)</f>
        <v>4</v>
      </c>
      <c r="K355" s="54">
        <f>+VLOOKUP(I355,[1]codpension!$A$4:$D$30,4,FALSE)</f>
        <v>0</v>
      </c>
      <c r="L355" s="54">
        <f>+VLOOKUP(I355,[1]codpension!$A$4:$C$30,3,FALSE)</f>
        <v>0</v>
      </c>
    </row>
    <row r="356" spans="1:12">
      <c r="A356" s="48">
        <v>28</v>
      </c>
      <c r="B356" s="91">
        <v>11</v>
      </c>
      <c r="C356" s="50">
        <v>13470.839999999998</v>
      </c>
      <c r="D356" s="51">
        <v>1224.6218181818181</v>
      </c>
      <c r="E356" s="51">
        <v>102.05181818181818</v>
      </c>
      <c r="F356" s="52" t="s">
        <v>165</v>
      </c>
      <c r="G356" s="53" t="s">
        <v>153</v>
      </c>
      <c r="H356" s="48" t="s">
        <v>0</v>
      </c>
      <c r="I356" s="48" t="str">
        <f t="shared" si="5"/>
        <v>HUERFANOS INVALIDOS-M</v>
      </c>
      <c r="J356" s="54">
        <f>+VLOOKUP(I356,[1]codpension!$A$4:$C$30,2,FALSE)</f>
        <v>4</v>
      </c>
      <c r="K356" s="54">
        <f>+VLOOKUP(I356,[1]codpension!$A$4:$D$30,4,FALSE)</f>
        <v>0</v>
      </c>
      <c r="L356" s="54">
        <f>+VLOOKUP(I356,[1]codpension!$A$4:$C$30,3,FALSE)</f>
        <v>0</v>
      </c>
    </row>
    <row r="357" spans="1:12">
      <c r="A357" s="48">
        <v>29</v>
      </c>
      <c r="B357" s="91">
        <v>14</v>
      </c>
      <c r="C357" s="50">
        <v>16778.28</v>
      </c>
      <c r="D357" s="51">
        <v>1198.4485714285713</v>
      </c>
      <c r="E357" s="51">
        <v>99.870714285714271</v>
      </c>
      <c r="F357" s="52" t="s">
        <v>165</v>
      </c>
      <c r="G357" s="53" t="s">
        <v>153</v>
      </c>
      <c r="H357" s="48" t="s">
        <v>0</v>
      </c>
      <c r="I357" s="48" t="str">
        <f t="shared" si="5"/>
        <v>HUERFANOS INVALIDOS-M</v>
      </c>
      <c r="J357" s="54">
        <f>+VLOOKUP(I357,[1]codpension!$A$4:$C$30,2,FALSE)</f>
        <v>4</v>
      </c>
      <c r="K357" s="54">
        <f>+VLOOKUP(I357,[1]codpension!$A$4:$D$30,4,FALSE)</f>
        <v>0</v>
      </c>
      <c r="L357" s="54">
        <f>+VLOOKUP(I357,[1]codpension!$A$4:$C$30,3,FALSE)</f>
        <v>0</v>
      </c>
    </row>
    <row r="358" spans="1:12">
      <c r="A358" s="48">
        <v>30</v>
      </c>
      <c r="B358" s="91">
        <v>16</v>
      </c>
      <c r="C358" s="50">
        <v>17464.8</v>
      </c>
      <c r="D358" s="51">
        <v>1091.55</v>
      </c>
      <c r="E358" s="51">
        <v>90.962499999999991</v>
      </c>
      <c r="F358" s="52" t="s">
        <v>165</v>
      </c>
      <c r="G358" s="53" t="s">
        <v>153</v>
      </c>
      <c r="H358" s="48" t="s">
        <v>0</v>
      </c>
      <c r="I358" s="48" t="str">
        <f t="shared" si="5"/>
        <v>HUERFANOS INVALIDOS-M</v>
      </c>
      <c r="J358" s="54">
        <f>+VLOOKUP(I358,[1]codpension!$A$4:$C$30,2,FALSE)</f>
        <v>4</v>
      </c>
      <c r="K358" s="54">
        <f>+VLOOKUP(I358,[1]codpension!$A$4:$D$30,4,FALSE)</f>
        <v>0</v>
      </c>
      <c r="L358" s="54">
        <f>+VLOOKUP(I358,[1]codpension!$A$4:$C$30,3,FALSE)</f>
        <v>0</v>
      </c>
    </row>
    <row r="359" spans="1:12">
      <c r="A359" s="48">
        <v>31</v>
      </c>
      <c r="B359" s="91">
        <v>12</v>
      </c>
      <c r="C359" s="50">
        <v>8604.119999999999</v>
      </c>
      <c r="D359" s="51">
        <v>717.00999999999988</v>
      </c>
      <c r="E359" s="51">
        <v>59.750833333333325</v>
      </c>
      <c r="F359" s="52" t="s">
        <v>165</v>
      </c>
      <c r="G359" s="53" t="s">
        <v>153</v>
      </c>
      <c r="H359" s="48" t="s">
        <v>0</v>
      </c>
      <c r="I359" s="48" t="str">
        <f t="shared" si="5"/>
        <v>HUERFANOS INVALIDOS-M</v>
      </c>
      <c r="J359" s="54">
        <f>+VLOOKUP(I359,[1]codpension!$A$4:$C$30,2,FALSE)</f>
        <v>4</v>
      </c>
      <c r="K359" s="54">
        <f>+VLOOKUP(I359,[1]codpension!$A$4:$D$30,4,FALSE)</f>
        <v>0</v>
      </c>
      <c r="L359" s="54">
        <f>+VLOOKUP(I359,[1]codpension!$A$4:$C$30,3,FALSE)</f>
        <v>0</v>
      </c>
    </row>
    <row r="360" spans="1:12">
      <c r="A360" s="48">
        <v>32</v>
      </c>
      <c r="B360" s="91">
        <v>12</v>
      </c>
      <c r="C360" s="50">
        <v>15001.319999999998</v>
      </c>
      <c r="D360" s="51">
        <v>1250.1099999999999</v>
      </c>
      <c r="E360" s="51">
        <v>104.17583333333333</v>
      </c>
      <c r="F360" s="52" t="s">
        <v>165</v>
      </c>
      <c r="G360" s="53" t="s">
        <v>153</v>
      </c>
      <c r="H360" s="48" t="s">
        <v>0</v>
      </c>
      <c r="I360" s="48" t="str">
        <f t="shared" si="5"/>
        <v>HUERFANOS INVALIDOS-M</v>
      </c>
      <c r="J360" s="54">
        <f>+VLOOKUP(I360,[1]codpension!$A$4:$C$30,2,FALSE)</f>
        <v>4</v>
      </c>
      <c r="K360" s="54">
        <f>+VLOOKUP(I360,[1]codpension!$A$4:$D$30,4,FALSE)</f>
        <v>0</v>
      </c>
      <c r="L360" s="54">
        <f>+VLOOKUP(I360,[1]codpension!$A$4:$C$30,3,FALSE)</f>
        <v>0</v>
      </c>
    </row>
    <row r="361" spans="1:12">
      <c r="A361" s="48">
        <v>33</v>
      </c>
      <c r="B361" s="91">
        <v>11</v>
      </c>
      <c r="C361" s="50">
        <v>11464.919999999998</v>
      </c>
      <c r="D361" s="51">
        <v>1042.2654545454543</v>
      </c>
      <c r="E361" s="51">
        <v>86.855454545454521</v>
      </c>
      <c r="F361" s="52" t="s">
        <v>165</v>
      </c>
      <c r="G361" s="53" t="s">
        <v>153</v>
      </c>
      <c r="H361" s="48" t="s">
        <v>0</v>
      </c>
      <c r="I361" s="48" t="str">
        <f t="shared" si="5"/>
        <v>HUERFANOS INVALIDOS-M</v>
      </c>
      <c r="J361" s="54">
        <f>+VLOOKUP(I361,[1]codpension!$A$4:$C$30,2,FALSE)</f>
        <v>4</v>
      </c>
      <c r="K361" s="54">
        <f>+VLOOKUP(I361,[1]codpension!$A$4:$D$30,4,FALSE)</f>
        <v>0</v>
      </c>
      <c r="L361" s="54">
        <f>+VLOOKUP(I361,[1]codpension!$A$4:$C$30,3,FALSE)</f>
        <v>0</v>
      </c>
    </row>
    <row r="362" spans="1:12">
      <c r="A362" s="48">
        <v>34</v>
      </c>
      <c r="B362" s="91">
        <v>20</v>
      </c>
      <c r="C362" s="50">
        <v>21446.04</v>
      </c>
      <c r="D362" s="51">
        <v>1072.3020000000001</v>
      </c>
      <c r="E362" s="51">
        <v>89.358500000000006</v>
      </c>
      <c r="F362" s="52" t="s">
        <v>165</v>
      </c>
      <c r="G362" s="53" t="s">
        <v>153</v>
      </c>
      <c r="H362" s="48" t="s">
        <v>0</v>
      </c>
      <c r="I362" s="48" t="str">
        <f t="shared" si="5"/>
        <v>HUERFANOS INVALIDOS-M</v>
      </c>
      <c r="J362" s="54">
        <f>+VLOOKUP(I362,[1]codpension!$A$4:$C$30,2,FALSE)</f>
        <v>4</v>
      </c>
      <c r="K362" s="54">
        <f>+VLOOKUP(I362,[1]codpension!$A$4:$D$30,4,FALSE)</f>
        <v>0</v>
      </c>
      <c r="L362" s="54">
        <f>+VLOOKUP(I362,[1]codpension!$A$4:$C$30,3,FALSE)</f>
        <v>0</v>
      </c>
    </row>
    <row r="363" spans="1:12">
      <c r="A363" s="48">
        <v>35</v>
      </c>
      <c r="B363" s="91">
        <v>17</v>
      </c>
      <c r="C363" s="50">
        <v>17344.32</v>
      </c>
      <c r="D363" s="51">
        <v>1020.2541176470588</v>
      </c>
      <c r="E363" s="51">
        <v>85.02117647058823</v>
      </c>
      <c r="F363" s="52" t="s">
        <v>165</v>
      </c>
      <c r="G363" s="53" t="s">
        <v>153</v>
      </c>
      <c r="H363" s="48" t="s">
        <v>0</v>
      </c>
      <c r="I363" s="48" t="str">
        <f t="shared" si="5"/>
        <v>HUERFANOS INVALIDOS-M</v>
      </c>
      <c r="J363" s="54">
        <f>+VLOOKUP(I363,[1]codpension!$A$4:$C$30,2,FALSE)</f>
        <v>4</v>
      </c>
      <c r="K363" s="54">
        <f>+VLOOKUP(I363,[1]codpension!$A$4:$D$30,4,FALSE)</f>
        <v>0</v>
      </c>
      <c r="L363" s="54">
        <f>+VLOOKUP(I363,[1]codpension!$A$4:$C$30,3,FALSE)</f>
        <v>0</v>
      </c>
    </row>
    <row r="364" spans="1:12">
      <c r="A364" s="48">
        <v>36</v>
      </c>
      <c r="B364" s="91">
        <v>17</v>
      </c>
      <c r="C364" s="50">
        <v>23988.120000000003</v>
      </c>
      <c r="D364" s="51">
        <v>1411.0658823529413</v>
      </c>
      <c r="E364" s="51">
        <v>117.58882352941178</v>
      </c>
      <c r="F364" s="52" t="s">
        <v>165</v>
      </c>
      <c r="G364" s="53" t="s">
        <v>153</v>
      </c>
      <c r="H364" s="48" t="s">
        <v>0</v>
      </c>
      <c r="I364" s="48" t="str">
        <f t="shared" si="5"/>
        <v>HUERFANOS INVALIDOS-M</v>
      </c>
      <c r="J364" s="54">
        <f>+VLOOKUP(I364,[1]codpension!$A$4:$C$30,2,FALSE)</f>
        <v>4</v>
      </c>
      <c r="K364" s="54">
        <f>+VLOOKUP(I364,[1]codpension!$A$4:$D$30,4,FALSE)</f>
        <v>0</v>
      </c>
      <c r="L364" s="54">
        <f>+VLOOKUP(I364,[1]codpension!$A$4:$C$30,3,FALSE)</f>
        <v>0</v>
      </c>
    </row>
    <row r="365" spans="1:12">
      <c r="A365" s="48">
        <v>37</v>
      </c>
      <c r="B365" s="91">
        <v>13</v>
      </c>
      <c r="C365" s="50">
        <v>13470.000000000002</v>
      </c>
      <c r="D365" s="51">
        <v>1036.1538461538462</v>
      </c>
      <c r="E365" s="51">
        <v>86.346153846153854</v>
      </c>
      <c r="F365" s="52" t="s">
        <v>165</v>
      </c>
      <c r="G365" s="53" t="s">
        <v>153</v>
      </c>
      <c r="H365" s="48" t="s">
        <v>0</v>
      </c>
      <c r="I365" s="48" t="str">
        <f t="shared" si="5"/>
        <v>HUERFANOS INVALIDOS-M</v>
      </c>
      <c r="J365" s="54">
        <f>+VLOOKUP(I365,[1]codpension!$A$4:$C$30,2,FALSE)</f>
        <v>4</v>
      </c>
      <c r="K365" s="54">
        <f>+VLOOKUP(I365,[1]codpension!$A$4:$D$30,4,FALSE)</f>
        <v>0</v>
      </c>
      <c r="L365" s="54">
        <f>+VLOOKUP(I365,[1]codpension!$A$4:$C$30,3,FALSE)</f>
        <v>0</v>
      </c>
    </row>
    <row r="366" spans="1:12">
      <c r="A366" s="48">
        <v>38</v>
      </c>
      <c r="B366" s="91">
        <v>26</v>
      </c>
      <c r="C366" s="50">
        <v>27626.040000000005</v>
      </c>
      <c r="D366" s="51">
        <v>1062.5400000000002</v>
      </c>
      <c r="E366" s="51">
        <v>88.545000000000016</v>
      </c>
      <c r="F366" s="52" t="s">
        <v>165</v>
      </c>
      <c r="G366" s="53" t="s">
        <v>153</v>
      </c>
      <c r="H366" s="48" t="s">
        <v>0</v>
      </c>
      <c r="I366" s="48" t="str">
        <f t="shared" si="5"/>
        <v>HUERFANOS INVALIDOS-M</v>
      </c>
      <c r="J366" s="54">
        <f>+VLOOKUP(I366,[1]codpension!$A$4:$C$30,2,FALSE)</f>
        <v>4</v>
      </c>
      <c r="K366" s="54">
        <f>+VLOOKUP(I366,[1]codpension!$A$4:$D$30,4,FALSE)</f>
        <v>0</v>
      </c>
      <c r="L366" s="54">
        <f>+VLOOKUP(I366,[1]codpension!$A$4:$C$30,3,FALSE)</f>
        <v>0</v>
      </c>
    </row>
    <row r="367" spans="1:12">
      <c r="A367" s="48">
        <v>39</v>
      </c>
      <c r="B367" s="91">
        <v>30</v>
      </c>
      <c r="C367" s="50">
        <v>34356</v>
      </c>
      <c r="D367" s="51">
        <v>1145.2</v>
      </c>
      <c r="E367" s="51">
        <v>95.433333333333337</v>
      </c>
      <c r="F367" s="52" t="s">
        <v>165</v>
      </c>
      <c r="G367" s="53" t="s">
        <v>153</v>
      </c>
      <c r="H367" s="48" t="s">
        <v>0</v>
      </c>
      <c r="I367" s="48" t="str">
        <f t="shared" si="5"/>
        <v>HUERFANOS INVALIDOS-M</v>
      </c>
      <c r="J367" s="54">
        <f>+VLOOKUP(I367,[1]codpension!$A$4:$C$30,2,FALSE)</f>
        <v>4</v>
      </c>
      <c r="K367" s="54">
        <f>+VLOOKUP(I367,[1]codpension!$A$4:$D$30,4,FALSE)</f>
        <v>0</v>
      </c>
      <c r="L367" s="54">
        <f>+VLOOKUP(I367,[1]codpension!$A$4:$C$30,3,FALSE)</f>
        <v>0</v>
      </c>
    </row>
    <row r="368" spans="1:12">
      <c r="A368" s="48">
        <v>40</v>
      </c>
      <c r="B368" s="91">
        <v>23</v>
      </c>
      <c r="C368" s="50">
        <v>25895.759999999998</v>
      </c>
      <c r="D368" s="51">
        <v>1125.9026086956521</v>
      </c>
      <c r="E368" s="51">
        <v>93.825217391304349</v>
      </c>
      <c r="F368" s="52" t="s">
        <v>165</v>
      </c>
      <c r="G368" s="53" t="s">
        <v>153</v>
      </c>
      <c r="H368" s="48" t="s">
        <v>0</v>
      </c>
      <c r="I368" s="48" t="str">
        <f t="shared" si="5"/>
        <v>HUERFANOS INVALIDOS-M</v>
      </c>
      <c r="J368" s="54">
        <f>+VLOOKUP(I368,[1]codpension!$A$4:$C$30,2,FALSE)</f>
        <v>4</v>
      </c>
      <c r="K368" s="54">
        <f>+VLOOKUP(I368,[1]codpension!$A$4:$D$30,4,FALSE)</f>
        <v>0</v>
      </c>
      <c r="L368" s="54">
        <f>+VLOOKUP(I368,[1]codpension!$A$4:$C$30,3,FALSE)</f>
        <v>0</v>
      </c>
    </row>
    <row r="369" spans="1:12">
      <c r="A369" s="48">
        <v>41</v>
      </c>
      <c r="B369" s="91">
        <v>24</v>
      </c>
      <c r="C369" s="50">
        <v>26949.719999999998</v>
      </c>
      <c r="D369" s="51">
        <v>1122.905</v>
      </c>
      <c r="E369" s="51">
        <v>93.575416666666669</v>
      </c>
      <c r="F369" s="52" t="s">
        <v>165</v>
      </c>
      <c r="G369" s="53" t="s">
        <v>153</v>
      </c>
      <c r="H369" s="48" t="s">
        <v>0</v>
      </c>
      <c r="I369" s="48" t="str">
        <f t="shared" si="5"/>
        <v>HUERFANOS INVALIDOS-M</v>
      </c>
      <c r="J369" s="54">
        <f>+VLOOKUP(I369,[1]codpension!$A$4:$C$30,2,FALSE)</f>
        <v>4</v>
      </c>
      <c r="K369" s="54">
        <f>+VLOOKUP(I369,[1]codpension!$A$4:$D$30,4,FALSE)</f>
        <v>0</v>
      </c>
      <c r="L369" s="54">
        <f>+VLOOKUP(I369,[1]codpension!$A$4:$C$30,3,FALSE)</f>
        <v>0</v>
      </c>
    </row>
    <row r="370" spans="1:12">
      <c r="A370" s="48">
        <v>42</v>
      </c>
      <c r="B370" s="91">
        <v>36</v>
      </c>
      <c r="C370" s="50">
        <v>46256.4</v>
      </c>
      <c r="D370" s="51">
        <v>1284.9000000000001</v>
      </c>
      <c r="E370" s="51">
        <v>107.075</v>
      </c>
      <c r="F370" s="52" t="s">
        <v>165</v>
      </c>
      <c r="G370" s="53" t="s">
        <v>153</v>
      </c>
      <c r="H370" s="48" t="s">
        <v>0</v>
      </c>
      <c r="I370" s="48" t="str">
        <f t="shared" si="5"/>
        <v>HUERFANOS INVALIDOS-M</v>
      </c>
      <c r="J370" s="54">
        <f>+VLOOKUP(I370,[1]codpension!$A$4:$C$30,2,FALSE)</f>
        <v>4</v>
      </c>
      <c r="K370" s="54">
        <f>+VLOOKUP(I370,[1]codpension!$A$4:$D$30,4,FALSE)</f>
        <v>0</v>
      </c>
      <c r="L370" s="54">
        <f>+VLOOKUP(I370,[1]codpension!$A$4:$C$30,3,FALSE)</f>
        <v>0</v>
      </c>
    </row>
    <row r="371" spans="1:12">
      <c r="A371" s="48">
        <v>43</v>
      </c>
      <c r="B371" s="91">
        <v>28</v>
      </c>
      <c r="C371" s="50">
        <v>31971.359999999997</v>
      </c>
      <c r="D371" s="51">
        <v>1141.8342857142857</v>
      </c>
      <c r="E371" s="51">
        <v>95.152857142857144</v>
      </c>
      <c r="F371" s="52" t="s">
        <v>165</v>
      </c>
      <c r="G371" s="53" t="s">
        <v>153</v>
      </c>
      <c r="H371" s="48" t="s">
        <v>0</v>
      </c>
      <c r="I371" s="48" t="str">
        <f t="shared" si="5"/>
        <v>HUERFANOS INVALIDOS-M</v>
      </c>
      <c r="J371" s="54">
        <f>+VLOOKUP(I371,[1]codpension!$A$4:$C$30,2,FALSE)</f>
        <v>4</v>
      </c>
      <c r="K371" s="54">
        <f>+VLOOKUP(I371,[1]codpension!$A$4:$D$30,4,FALSE)</f>
        <v>0</v>
      </c>
      <c r="L371" s="54">
        <f>+VLOOKUP(I371,[1]codpension!$A$4:$C$30,3,FALSE)</f>
        <v>0</v>
      </c>
    </row>
    <row r="372" spans="1:12">
      <c r="A372" s="48">
        <v>44</v>
      </c>
      <c r="B372" s="91">
        <v>26</v>
      </c>
      <c r="C372" s="50">
        <v>35346.599999999991</v>
      </c>
      <c r="D372" s="51">
        <v>1359.4846153846152</v>
      </c>
      <c r="E372" s="51">
        <v>113.2903846153846</v>
      </c>
      <c r="F372" s="52" t="s">
        <v>165</v>
      </c>
      <c r="G372" s="53" t="s">
        <v>153</v>
      </c>
      <c r="H372" s="48" t="s">
        <v>0</v>
      </c>
      <c r="I372" s="48" t="str">
        <f t="shared" si="5"/>
        <v>HUERFANOS INVALIDOS-M</v>
      </c>
      <c r="J372" s="54">
        <f>+VLOOKUP(I372,[1]codpension!$A$4:$C$30,2,FALSE)</f>
        <v>4</v>
      </c>
      <c r="K372" s="54">
        <f>+VLOOKUP(I372,[1]codpension!$A$4:$D$30,4,FALSE)</f>
        <v>0</v>
      </c>
      <c r="L372" s="54">
        <f>+VLOOKUP(I372,[1]codpension!$A$4:$C$30,3,FALSE)</f>
        <v>0</v>
      </c>
    </row>
    <row r="373" spans="1:12">
      <c r="A373" s="48">
        <v>45</v>
      </c>
      <c r="B373" s="91">
        <v>34</v>
      </c>
      <c r="C373" s="50">
        <v>45811.8</v>
      </c>
      <c r="D373" s="51">
        <v>1347.4058823529413</v>
      </c>
      <c r="E373" s="51">
        <v>112.28382352941178</v>
      </c>
      <c r="F373" s="52" t="s">
        <v>165</v>
      </c>
      <c r="G373" s="53" t="s">
        <v>153</v>
      </c>
      <c r="H373" s="48" t="s">
        <v>0</v>
      </c>
      <c r="I373" s="48" t="str">
        <f t="shared" si="5"/>
        <v>HUERFANOS INVALIDOS-M</v>
      </c>
      <c r="J373" s="54">
        <f>+VLOOKUP(I373,[1]codpension!$A$4:$C$30,2,FALSE)</f>
        <v>4</v>
      </c>
      <c r="K373" s="54">
        <f>+VLOOKUP(I373,[1]codpension!$A$4:$D$30,4,FALSE)</f>
        <v>0</v>
      </c>
      <c r="L373" s="54">
        <f>+VLOOKUP(I373,[1]codpension!$A$4:$C$30,3,FALSE)</f>
        <v>0</v>
      </c>
    </row>
    <row r="374" spans="1:12">
      <c r="A374" s="48">
        <v>46</v>
      </c>
      <c r="B374" s="91">
        <v>37</v>
      </c>
      <c r="C374" s="50">
        <v>39472.32</v>
      </c>
      <c r="D374" s="51">
        <v>1066.8194594594595</v>
      </c>
      <c r="E374" s="51">
        <v>88.901621621621629</v>
      </c>
      <c r="F374" s="52" t="s">
        <v>165</v>
      </c>
      <c r="G374" s="53" t="s">
        <v>153</v>
      </c>
      <c r="H374" s="48" t="s">
        <v>0</v>
      </c>
      <c r="I374" s="48" t="str">
        <f t="shared" si="5"/>
        <v>HUERFANOS INVALIDOS-M</v>
      </c>
      <c r="J374" s="54">
        <f>+VLOOKUP(I374,[1]codpension!$A$4:$C$30,2,FALSE)</f>
        <v>4</v>
      </c>
      <c r="K374" s="54">
        <f>+VLOOKUP(I374,[1]codpension!$A$4:$D$30,4,FALSE)</f>
        <v>0</v>
      </c>
      <c r="L374" s="54">
        <f>+VLOOKUP(I374,[1]codpension!$A$4:$C$30,3,FALSE)</f>
        <v>0</v>
      </c>
    </row>
    <row r="375" spans="1:12">
      <c r="A375" s="48">
        <v>47</v>
      </c>
      <c r="B375" s="91">
        <v>30</v>
      </c>
      <c r="C375" s="50">
        <v>34170.119999999995</v>
      </c>
      <c r="D375" s="51">
        <v>1139.0039999999999</v>
      </c>
      <c r="E375" s="51">
        <v>94.916999999999987</v>
      </c>
      <c r="F375" s="52" t="s">
        <v>165</v>
      </c>
      <c r="G375" s="53" t="s">
        <v>153</v>
      </c>
      <c r="H375" s="48" t="s">
        <v>0</v>
      </c>
      <c r="I375" s="48" t="str">
        <f t="shared" si="5"/>
        <v>HUERFANOS INVALIDOS-M</v>
      </c>
      <c r="J375" s="54">
        <f>+VLOOKUP(I375,[1]codpension!$A$4:$C$30,2,FALSE)</f>
        <v>4</v>
      </c>
      <c r="K375" s="54">
        <f>+VLOOKUP(I375,[1]codpension!$A$4:$D$30,4,FALSE)</f>
        <v>0</v>
      </c>
      <c r="L375" s="54">
        <f>+VLOOKUP(I375,[1]codpension!$A$4:$C$30,3,FALSE)</f>
        <v>0</v>
      </c>
    </row>
    <row r="376" spans="1:12">
      <c r="A376" s="48">
        <v>48</v>
      </c>
      <c r="B376" s="91">
        <v>34</v>
      </c>
      <c r="C376" s="50">
        <v>40146.959999999985</v>
      </c>
      <c r="D376" s="51">
        <v>1180.7929411764701</v>
      </c>
      <c r="E376" s="51">
        <v>98.399411764705846</v>
      </c>
      <c r="F376" s="52" t="s">
        <v>165</v>
      </c>
      <c r="G376" s="53" t="s">
        <v>153</v>
      </c>
      <c r="H376" s="48" t="s">
        <v>0</v>
      </c>
      <c r="I376" s="48" t="str">
        <f t="shared" si="5"/>
        <v>HUERFANOS INVALIDOS-M</v>
      </c>
      <c r="J376" s="54">
        <f>+VLOOKUP(I376,[1]codpension!$A$4:$C$30,2,FALSE)</f>
        <v>4</v>
      </c>
      <c r="K376" s="54">
        <f>+VLOOKUP(I376,[1]codpension!$A$4:$D$30,4,FALSE)</f>
        <v>0</v>
      </c>
      <c r="L376" s="54">
        <f>+VLOOKUP(I376,[1]codpension!$A$4:$C$30,3,FALSE)</f>
        <v>0</v>
      </c>
    </row>
    <row r="377" spans="1:12">
      <c r="A377" s="48">
        <v>49</v>
      </c>
      <c r="B377" s="91">
        <v>45</v>
      </c>
      <c r="C377" s="50">
        <v>61946.879999999997</v>
      </c>
      <c r="D377" s="51">
        <v>1376.5973333333334</v>
      </c>
      <c r="E377" s="51">
        <v>114.71644444444445</v>
      </c>
      <c r="F377" s="52" t="s">
        <v>165</v>
      </c>
      <c r="G377" s="53" t="s">
        <v>153</v>
      </c>
      <c r="H377" s="48" t="s">
        <v>0</v>
      </c>
      <c r="I377" s="48" t="str">
        <f t="shared" si="5"/>
        <v>HUERFANOS INVALIDOS-M</v>
      </c>
      <c r="J377" s="54">
        <f>+VLOOKUP(I377,[1]codpension!$A$4:$C$30,2,FALSE)</f>
        <v>4</v>
      </c>
      <c r="K377" s="54">
        <f>+VLOOKUP(I377,[1]codpension!$A$4:$D$30,4,FALSE)</f>
        <v>0</v>
      </c>
      <c r="L377" s="54">
        <f>+VLOOKUP(I377,[1]codpension!$A$4:$C$30,3,FALSE)</f>
        <v>0</v>
      </c>
    </row>
    <row r="378" spans="1:12">
      <c r="A378" s="48">
        <v>50</v>
      </c>
      <c r="B378" s="91">
        <v>52</v>
      </c>
      <c r="C378" s="50">
        <v>61315.08</v>
      </c>
      <c r="D378" s="51">
        <v>1179.1361538461538</v>
      </c>
      <c r="E378" s="51">
        <v>98.261346153846148</v>
      </c>
      <c r="F378" s="52" t="s">
        <v>165</v>
      </c>
      <c r="G378" s="53" t="s">
        <v>153</v>
      </c>
      <c r="H378" s="48" t="s">
        <v>0</v>
      </c>
      <c r="I378" s="48" t="str">
        <f t="shared" si="5"/>
        <v>HUERFANOS INVALIDOS-M</v>
      </c>
      <c r="J378" s="54">
        <f>+VLOOKUP(I378,[1]codpension!$A$4:$C$30,2,FALSE)</f>
        <v>4</v>
      </c>
      <c r="K378" s="54">
        <f>+VLOOKUP(I378,[1]codpension!$A$4:$D$30,4,FALSE)</f>
        <v>0</v>
      </c>
      <c r="L378" s="54">
        <f>+VLOOKUP(I378,[1]codpension!$A$4:$C$30,3,FALSE)</f>
        <v>0</v>
      </c>
    </row>
    <row r="379" spans="1:12">
      <c r="A379" s="48">
        <v>51</v>
      </c>
      <c r="B379" s="91">
        <v>42</v>
      </c>
      <c r="C379" s="50">
        <v>50456.760000000009</v>
      </c>
      <c r="D379" s="51">
        <v>1201.3514285714289</v>
      </c>
      <c r="E379" s="51">
        <v>100.11261904761908</v>
      </c>
      <c r="F379" s="52" t="s">
        <v>165</v>
      </c>
      <c r="G379" s="53" t="s">
        <v>153</v>
      </c>
      <c r="H379" s="48" t="s">
        <v>0</v>
      </c>
      <c r="I379" s="48" t="str">
        <f t="shared" si="5"/>
        <v>HUERFANOS INVALIDOS-M</v>
      </c>
      <c r="J379" s="54">
        <f>+VLOOKUP(I379,[1]codpension!$A$4:$C$30,2,FALSE)</f>
        <v>4</v>
      </c>
      <c r="K379" s="54">
        <f>+VLOOKUP(I379,[1]codpension!$A$4:$D$30,4,FALSE)</f>
        <v>0</v>
      </c>
      <c r="L379" s="54">
        <f>+VLOOKUP(I379,[1]codpension!$A$4:$C$30,3,FALSE)</f>
        <v>0</v>
      </c>
    </row>
    <row r="380" spans="1:12">
      <c r="A380" s="48">
        <v>52</v>
      </c>
      <c r="B380" s="91">
        <v>34</v>
      </c>
      <c r="C380" s="50">
        <v>44790.000000000007</v>
      </c>
      <c r="D380" s="51">
        <v>1317.3529411764707</v>
      </c>
      <c r="E380" s="51">
        <v>109.7794117647059</v>
      </c>
      <c r="F380" s="52" t="s">
        <v>165</v>
      </c>
      <c r="G380" s="53" t="s">
        <v>153</v>
      </c>
      <c r="H380" s="48" t="s">
        <v>0</v>
      </c>
      <c r="I380" s="48" t="str">
        <f t="shared" si="5"/>
        <v>HUERFANOS INVALIDOS-M</v>
      </c>
      <c r="J380" s="54">
        <f>+VLOOKUP(I380,[1]codpension!$A$4:$C$30,2,FALSE)</f>
        <v>4</v>
      </c>
      <c r="K380" s="54">
        <f>+VLOOKUP(I380,[1]codpension!$A$4:$D$30,4,FALSE)</f>
        <v>0</v>
      </c>
      <c r="L380" s="54">
        <f>+VLOOKUP(I380,[1]codpension!$A$4:$C$30,3,FALSE)</f>
        <v>0</v>
      </c>
    </row>
    <row r="381" spans="1:12">
      <c r="A381" s="48">
        <v>53</v>
      </c>
      <c r="B381" s="91">
        <v>49</v>
      </c>
      <c r="C381" s="50">
        <v>80528.87999999999</v>
      </c>
      <c r="D381" s="51">
        <v>1643.4465306122447</v>
      </c>
      <c r="E381" s="51">
        <v>136.95387755102038</v>
      </c>
      <c r="F381" s="52" t="s">
        <v>165</v>
      </c>
      <c r="G381" s="53" t="s">
        <v>153</v>
      </c>
      <c r="H381" s="48" t="s">
        <v>0</v>
      </c>
      <c r="I381" s="48" t="str">
        <f t="shared" si="5"/>
        <v>HUERFANOS INVALIDOS-M</v>
      </c>
      <c r="J381" s="54">
        <f>+VLOOKUP(I381,[1]codpension!$A$4:$C$30,2,FALSE)</f>
        <v>4</v>
      </c>
      <c r="K381" s="54">
        <f>+VLOOKUP(I381,[1]codpension!$A$4:$D$30,4,FALSE)</f>
        <v>0</v>
      </c>
      <c r="L381" s="54">
        <f>+VLOOKUP(I381,[1]codpension!$A$4:$C$30,3,FALSE)</f>
        <v>0</v>
      </c>
    </row>
    <row r="382" spans="1:12">
      <c r="A382" s="48">
        <v>54</v>
      </c>
      <c r="B382" s="91">
        <v>38</v>
      </c>
      <c r="C382" s="50">
        <v>52175.759999999987</v>
      </c>
      <c r="D382" s="51">
        <v>1373.0463157894733</v>
      </c>
      <c r="E382" s="51">
        <v>114.42052631578944</v>
      </c>
      <c r="F382" s="52" t="s">
        <v>165</v>
      </c>
      <c r="G382" s="53" t="s">
        <v>153</v>
      </c>
      <c r="H382" s="48" t="s">
        <v>0</v>
      </c>
      <c r="I382" s="48" t="str">
        <f t="shared" si="5"/>
        <v>HUERFANOS INVALIDOS-M</v>
      </c>
      <c r="J382" s="54">
        <f>+VLOOKUP(I382,[1]codpension!$A$4:$C$30,2,FALSE)</f>
        <v>4</v>
      </c>
      <c r="K382" s="54">
        <f>+VLOOKUP(I382,[1]codpension!$A$4:$D$30,4,FALSE)</f>
        <v>0</v>
      </c>
      <c r="L382" s="54">
        <f>+VLOOKUP(I382,[1]codpension!$A$4:$C$30,3,FALSE)</f>
        <v>0</v>
      </c>
    </row>
    <row r="383" spans="1:12">
      <c r="A383" s="48">
        <v>55</v>
      </c>
      <c r="B383" s="91">
        <v>44</v>
      </c>
      <c r="C383" s="50">
        <v>62651.639999999985</v>
      </c>
      <c r="D383" s="51">
        <v>1423.9009090909087</v>
      </c>
      <c r="E383" s="51">
        <v>118.65840909090906</v>
      </c>
      <c r="F383" s="52" t="s">
        <v>165</v>
      </c>
      <c r="G383" s="53" t="s">
        <v>153</v>
      </c>
      <c r="H383" s="48" t="s">
        <v>0</v>
      </c>
      <c r="I383" s="48" t="str">
        <f t="shared" si="5"/>
        <v>HUERFANOS INVALIDOS-M</v>
      </c>
      <c r="J383" s="54">
        <f>+VLOOKUP(I383,[1]codpension!$A$4:$C$30,2,FALSE)</f>
        <v>4</v>
      </c>
      <c r="K383" s="54">
        <f>+VLOOKUP(I383,[1]codpension!$A$4:$D$30,4,FALSE)</f>
        <v>0</v>
      </c>
      <c r="L383" s="54">
        <f>+VLOOKUP(I383,[1]codpension!$A$4:$C$30,3,FALSE)</f>
        <v>0</v>
      </c>
    </row>
    <row r="384" spans="1:12">
      <c r="A384" s="48">
        <v>56</v>
      </c>
      <c r="B384" s="91">
        <v>44</v>
      </c>
      <c r="C384" s="50">
        <v>62582.879999999997</v>
      </c>
      <c r="D384" s="51">
        <v>1422.3381818181817</v>
      </c>
      <c r="E384" s="51">
        <v>118.52818181818181</v>
      </c>
      <c r="F384" s="52" t="s">
        <v>165</v>
      </c>
      <c r="G384" s="53" t="s">
        <v>153</v>
      </c>
      <c r="H384" s="48" t="s">
        <v>0</v>
      </c>
      <c r="I384" s="48" t="str">
        <f t="shared" si="5"/>
        <v>HUERFANOS INVALIDOS-M</v>
      </c>
      <c r="J384" s="54">
        <f>+VLOOKUP(I384,[1]codpension!$A$4:$C$30,2,FALSE)</f>
        <v>4</v>
      </c>
      <c r="K384" s="54">
        <f>+VLOOKUP(I384,[1]codpension!$A$4:$D$30,4,FALSE)</f>
        <v>0</v>
      </c>
      <c r="L384" s="54">
        <f>+VLOOKUP(I384,[1]codpension!$A$4:$C$30,3,FALSE)</f>
        <v>0</v>
      </c>
    </row>
    <row r="385" spans="1:12">
      <c r="A385" s="48">
        <v>57</v>
      </c>
      <c r="B385" s="91">
        <v>35</v>
      </c>
      <c r="C385" s="50">
        <v>40524.840000000004</v>
      </c>
      <c r="D385" s="51">
        <v>1157.8525714285715</v>
      </c>
      <c r="E385" s="51">
        <v>96.48771428571429</v>
      </c>
      <c r="F385" s="52" t="s">
        <v>165</v>
      </c>
      <c r="G385" s="53" t="s">
        <v>153</v>
      </c>
      <c r="H385" s="48" t="s">
        <v>0</v>
      </c>
      <c r="I385" s="48" t="str">
        <f t="shared" si="5"/>
        <v>HUERFANOS INVALIDOS-M</v>
      </c>
      <c r="J385" s="54">
        <f>+VLOOKUP(I385,[1]codpension!$A$4:$C$30,2,FALSE)</f>
        <v>4</v>
      </c>
      <c r="K385" s="54">
        <f>+VLOOKUP(I385,[1]codpension!$A$4:$D$30,4,FALSE)</f>
        <v>0</v>
      </c>
      <c r="L385" s="54">
        <f>+VLOOKUP(I385,[1]codpension!$A$4:$C$30,3,FALSE)</f>
        <v>0</v>
      </c>
    </row>
    <row r="386" spans="1:12">
      <c r="A386" s="48">
        <v>58</v>
      </c>
      <c r="B386" s="91">
        <v>36</v>
      </c>
      <c r="C386" s="50">
        <v>46487.159999999996</v>
      </c>
      <c r="D386" s="51">
        <v>1291.31</v>
      </c>
      <c r="E386" s="51">
        <v>107.60916666666667</v>
      </c>
      <c r="F386" s="52" t="s">
        <v>165</v>
      </c>
      <c r="G386" s="53" t="s">
        <v>153</v>
      </c>
      <c r="H386" s="48" t="s">
        <v>0</v>
      </c>
      <c r="I386" s="48" t="str">
        <f t="shared" si="5"/>
        <v>HUERFANOS INVALIDOS-M</v>
      </c>
      <c r="J386" s="54">
        <f>+VLOOKUP(I386,[1]codpension!$A$4:$C$30,2,FALSE)</f>
        <v>4</v>
      </c>
      <c r="K386" s="54">
        <f>+VLOOKUP(I386,[1]codpension!$A$4:$D$30,4,FALSE)</f>
        <v>0</v>
      </c>
      <c r="L386" s="54">
        <f>+VLOOKUP(I386,[1]codpension!$A$4:$C$30,3,FALSE)</f>
        <v>0</v>
      </c>
    </row>
    <row r="387" spans="1:12">
      <c r="A387" s="48">
        <v>59</v>
      </c>
      <c r="B387" s="91">
        <v>37</v>
      </c>
      <c r="C387" s="50">
        <v>46551.360000000001</v>
      </c>
      <c r="D387" s="51">
        <v>1258.144864864865</v>
      </c>
      <c r="E387" s="51">
        <v>104.84540540540542</v>
      </c>
      <c r="F387" s="52" t="s">
        <v>165</v>
      </c>
      <c r="G387" s="53" t="s">
        <v>153</v>
      </c>
      <c r="H387" s="48" t="s">
        <v>0</v>
      </c>
      <c r="I387" s="48" t="str">
        <f t="shared" si="5"/>
        <v>HUERFANOS INVALIDOS-M</v>
      </c>
      <c r="J387" s="54">
        <f>+VLOOKUP(I387,[1]codpension!$A$4:$C$30,2,FALSE)</f>
        <v>4</v>
      </c>
      <c r="K387" s="54">
        <f>+VLOOKUP(I387,[1]codpension!$A$4:$D$30,4,FALSE)</f>
        <v>0</v>
      </c>
      <c r="L387" s="54">
        <f>+VLOOKUP(I387,[1]codpension!$A$4:$C$30,3,FALSE)</f>
        <v>0</v>
      </c>
    </row>
    <row r="388" spans="1:12">
      <c r="A388" s="48">
        <v>60</v>
      </c>
      <c r="B388" s="91">
        <v>27</v>
      </c>
      <c r="C388" s="50">
        <v>38365.19999999999</v>
      </c>
      <c r="D388" s="51">
        <v>1420.9333333333329</v>
      </c>
      <c r="E388" s="51">
        <v>118.41111111111108</v>
      </c>
      <c r="F388" s="52" t="s">
        <v>165</v>
      </c>
      <c r="G388" s="53" t="s">
        <v>153</v>
      </c>
      <c r="H388" s="48" t="s">
        <v>0</v>
      </c>
      <c r="I388" s="48" t="str">
        <f t="shared" ref="I388:I451" si="6">+F388&amp;"-"&amp;H388</f>
        <v>HUERFANOS INVALIDOS-M</v>
      </c>
      <c r="J388" s="54">
        <f>+VLOOKUP(I388,[1]codpension!$A$4:$C$30,2,FALSE)</f>
        <v>4</v>
      </c>
      <c r="K388" s="54">
        <f>+VLOOKUP(I388,[1]codpension!$A$4:$D$30,4,FALSE)</f>
        <v>0</v>
      </c>
      <c r="L388" s="54">
        <f>+VLOOKUP(I388,[1]codpension!$A$4:$C$30,3,FALSE)</f>
        <v>0</v>
      </c>
    </row>
    <row r="389" spans="1:12">
      <c r="A389" s="48">
        <v>61</v>
      </c>
      <c r="B389" s="91">
        <v>32</v>
      </c>
      <c r="C389" s="50">
        <v>49110.36</v>
      </c>
      <c r="D389" s="51">
        <v>1534.69875</v>
      </c>
      <c r="E389" s="51">
        <v>127.89156250000001</v>
      </c>
      <c r="F389" s="52" t="s">
        <v>165</v>
      </c>
      <c r="G389" s="53" t="s">
        <v>153</v>
      </c>
      <c r="H389" s="48" t="s">
        <v>0</v>
      </c>
      <c r="I389" s="48" t="str">
        <f t="shared" si="6"/>
        <v>HUERFANOS INVALIDOS-M</v>
      </c>
      <c r="J389" s="54">
        <f>+VLOOKUP(I389,[1]codpension!$A$4:$C$30,2,FALSE)</f>
        <v>4</v>
      </c>
      <c r="K389" s="54">
        <f>+VLOOKUP(I389,[1]codpension!$A$4:$D$30,4,FALSE)</f>
        <v>0</v>
      </c>
      <c r="L389" s="54">
        <f>+VLOOKUP(I389,[1]codpension!$A$4:$C$30,3,FALSE)</f>
        <v>0</v>
      </c>
    </row>
    <row r="390" spans="1:12">
      <c r="A390" s="48">
        <v>62</v>
      </c>
      <c r="B390" s="91">
        <v>36</v>
      </c>
      <c r="C390" s="50">
        <v>45549.839999999989</v>
      </c>
      <c r="D390" s="51">
        <v>1265.2733333333331</v>
      </c>
      <c r="E390" s="51">
        <v>105.43944444444442</v>
      </c>
      <c r="F390" s="52" t="s">
        <v>165</v>
      </c>
      <c r="G390" s="53" t="s">
        <v>153</v>
      </c>
      <c r="H390" s="48" t="s">
        <v>0</v>
      </c>
      <c r="I390" s="48" t="str">
        <f t="shared" si="6"/>
        <v>HUERFANOS INVALIDOS-M</v>
      </c>
      <c r="J390" s="54">
        <f>+VLOOKUP(I390,[1]codpension!$A$4:$C$30,2,FALSE)</f>
        <v>4</v>
      </c>
      <c r="K390" s="54">
        <f>+VLOOKUP(I390,[1]codpension!$A$4:$D$30,4,FALSE)</f>
        <v>0</v>
      </c>
      <c r="L390" s="54">
        <f>+VLOOKUP(I390,[1]codpension!$A$4:$C$30,3,FALSE)</f>
        <v>0</v>
      </c>
    </row>
    <row r="391" spans="1:12">
      <c r="A391" s="48">
        <v>63</v>
      </c>
      <c r="B391" s="91">
        <v>42</v>
      </c>
      <c r="C391" s="50">
        <v>74898.240000000005</v>
      </c>
      <c r="D391" s="51">
        <v>1783.2914285714287</v>
      </c>
      <c r="E391" s="51">
        <v>148.60761904761907</v>
      </c>
      <c r="F391" s="52" t="s">
        <v>165</v>
      </c>
      <c r="G391" s="53" t="s">
        <v>153</v>
      </c>
      <c r="H391" s="48" t="s">
        <v>0</v>
      </c>
      <c r="I391" s="48" t="str">
        <f t="shared" si="6"/>
        <v>HUERFANOS INVALIDOS-M</v>
      </c>
      <c r="J391" s="54">
        <f>+VLOOKUP(I391,[1]codpension!$A$4:$C$30,2,FALSE)</f>
        <v>4</v>
      </c>
      <c r="K391" s="54">
        <f>+VLOOKUP(I391,[1]codpension!$A$4:$D$30,4,FALSE)</f>
        <v>0</v>
      </c>
      <c r="L391" s="54">
        <f>+VLOOKUP(I391,[1]codpension!$A$4:$C$30,3,FALSE)</f>
        <v>0</v>
      </c>
    </row>
    <row r="392" spans="1:12">
      <c r="A392" s="48">
        <v>64</v>
      </c>
      <c r="B392" s="91">
        <v>24</v>
      </c>
      <c r="C392" s="50">
        <v>39981.72</v>
      </c>
      <c r="D392" s="51">
        <v>1665.905</v>
      </c>
      <c r="E392" s="51">
        <v>138.82541666666665</v>
      </c>
      <c r="F392" s="52" t="s">
        <v>165</v>
      </c>
      <c r="G392" s="53" t="s">
        <v>153</v>
      </c>
      <c r="H392" s="48" t="s">
        <v>0</v>
      </c>
      <c r="I392" s="48" t="str">
        <f t="shared" si="6"/>
        <v>HUERFANOS INVALIDOS-M</v>
      </c>
      <c r="J392" s="54">
        <f>+VLOOKUP(I392,[1]codpension!$A$4:$C$30,2,FALSE)</f>
        <v>4</v>
      </c>
      <c r="K392" s="54">
        <f>+VLOOKUP(I392,[1]codpension!$A$4:$D$30,4,FALSE)</f>
        <v>0</v>
      </c>
      <c r="L392" s="54">
        <f>+VLOOKUP(I392,[1]codpension!$A$4:$C$30,3,FALSE)</f>
        <v>0</v>
      </c>
    </row>
    <row r="393" spans="1:12">
      <c r="A393" s="48">
        <v>65</v>
      </c>
      <c r="B393" s="91">
        <v>19</v>
      </c>
      <c r="C393" s="50">
        <v>28943.160000000003</v>
      </c>
      <c r="D393" s="51">
        <v>1523.3242105263159</v>
      </c>
      <c r="E393" s="51">
        <v>126.94368421052633</v>
      </c>
      <c r="F393" s="52" t="s">
        <v>165</v>
      </c>
      <c r="G393" s="53" t="s">
        <v>153</v>
      </c>
      <c r="H393" s="48" t="s">
        <v>0</v>
      </c>
      <c r="I393" s="48" t="str">
        <f t="shared" si="6"/>
        <v>HUERFANOS INVALIDOS-M</v>
      </c>
      <c r="J393" s="54">
        <f>+VLOOKUP(I393,[1]codpension!$A$4:$C$30,2,FALSE)</f>
        <v>4</v>
      </c>
      <c r="K393" s="54">
        <f>+VLOOKUP(I393,[1]codpension!$A$4:$D$30,4,FALSE)</f>
        <v>0</v>
      </c>
      <c r="L393" s="54">
        <f>+VLOOKUP(I393,[1]codpension!$A$4:$C$30,3,FALSE)</f>
        <v>0</v>
      </c>
    </row>
    <row r="394" spans="1:12">
      <c r="A394" s="48">
        <v>66</v>
      </c>
      <c r="B394" s="91">
        <v>27</v>
      </c>
      <c r="C394" s="50">
        <v>37237.199999999997</v>
      </c>
      <c r="D394" s="51">
        <v>1379.1555555555553</v>
      </c>
      <c r="E394" s="51">
        <v>114.92962962962962</v>
      </c>
      <c r="F394" s="52" t="s">
        <v>165</v>
      </c>
      <c r="G394" s="53" t="s">
        <v>153</v>
      </c>
      <c r="H394" s="48" t="s">
        <v>0</v>
      </c>
      <c r="I394" s="48" t="str">
        <f t="shared" si="6"/>
        <v>HUERFANOS INVALIDOS-M</v>
      </c>
      <c r="J394" s="54">
        <f>+VLOOKUP(I394,[1]codpension!$A$4:$C$30,2,FALSE)</f>
        <v>4</v>
      </c>
      <c r="K394" s="54">
        <f>+VLOOKUP(I394,[1]codpension!$A$4:$D$30,4,FALSE)</f>
        <v>0</v>
      </c>
      <c r="L394" s="54">
        <f>+VLOOKUP(I394,[1]codpension!$A$4:$C$30,3,FALSE)</f>
        <v>0</v>
      </c>
    </row>
    <row r="395" spans="1:12">
      <c r="A395" s="48">
        <v>67</v>
      </c>
      <c r="B395" s="91">
        <v>15</v>
      </c>
      <c r="C395" s="50">
        <v>24788.760000000002</v>
      </c>
      <c r="D395" s="51">
        <v>1652.5840000000001</v>
      </c>
      <c r="E395" s="51">
        <v>137.71533333333335</v>
      </c>
      <c r="F395" s="52" t="s">
        <v>165</v>
      </c>
      <c r="G395" s="53" t="s">
        <v>153</v>
      </c>
      <c r="H395" s="48" t="s">
        <v>0</v>
      </c>
      <c r="I395" s="48" t="str">
        <f t="shared" si="6"/>
        <v>HUERFANOS INVALIDOS-M</v>
      </c>
      <c r="J395" s="54">
        <f>+VLOOKUP(I395,[1]codpension!$A$4:$C$30,2,FALSE)</f>
        <v>4</v>
      </c>
      <c r="K395" s="54">
        <f>+VLOOKUP(I395,[1]codpension!$A$4:$D$30,4,FALSE)</f>
        <v>0</v>
      </c>
      <c r="L395" s="54">
        <f>+VLOOKUP(I395,[1]codpension!$A$4:$C$30,3,FALSE)</f>
        <v>0</v>
      </c>
    </row>
    <row r="396" spans="1:12">
      <c r="A396" s="48">
        <v>68</v>
      </c>
      <c r="B396" s="91">
        <v>19</v>
      </c>
      <c r="C396" s="50">
        <v>33310.800000000003</v>
      </c>
      <c r="D396" s="51">
        <v>1753.2</v>
      </c>
      <c r="E396" s="51">
        <v>146.1</v>
      </c>
      <c r="F396" s="52" t="s">
        <v>165</v>
      </c>
      <c r="G396" s="53" t="s">
        <v>153</v>
      </c>
      <c r="H396" s="48" t="s">
        <v>0</v>
      </c>
      <c r="I396" s="48" t="str">
        <f t="shared" si="6"/>
        <v>HUERFANOS INVALIDOS-M</v>
      </c>
      <c r="J396" s="54">
        <f>+VLOOKUP(I396,[1]codpension!$A$4:$C$30,2,FALSE)</f>
        <v>4</v>
      </c>
      <c r="K396" s="54">
        <f>+VLOOKUP(I396,[1]codpension!$A$4:$D$30,4,FALSE)</f>
        <v>0</v>
      </c>
      <c r="L396" s="54">
        <f>+VLOOKUP(I396,[1]codpension!$A$4:$C$30,3,FALSE)</f>
        <v>0</v>
      </c>
    </row>
    <row r="397" spans="1:12">
      <c r="A397" s="48">
        <v>69</v>
      </c>
      <c r="B397" s="91">
        <v>12</v>
      </c>
      <c r="C397" s="50">
        <v>13423.44</v>
      </c>
      <c r="D397" s="51">
        <v>1118.6200000000001</v>
      </c>
      <c r="E397" s="51">
        <v>93.218333333333348</v>
      </c>
      <c r="F397" s="52" t="s">
        <v>165</v>
      </c>
      <c r="G397" s="53" t="s">
        <v>153</v>
      </c>
      <c r="H397" s="48" t="s">
        <v>0</v>
      </c>
      <c r="I397" s="48" t="str">
        <f t="shared" si="6"/>
        <v>HUERFANOS INVALIDOS-M</v>
      </c>
      <c r="J397" s="54">
        <f>+VLOOKUP(I397,[1]codpension!$A$4:$C$30,2,FALSE)</f>
        <v>4</v>
      </c>
      <c r="K397" s="54">
        <f>+VLOOKUP(I397,[1]codpension!$A$4:$D$30,4,FALSE)</f>
        <v>0</v>
      </c>
      <c r="L397" s="54">
        <f>+VLOOKUP(I397,[1]codpension!$A$4:$C$30,3,FALSE)</f>
        <v>0</v>
      </c>
    </row>
    <row r="398" spans="1:12">
      <c r="A398" s="48">
        <v>70</v>
      </c>
      <c r="B398" s="91">
        <v>9</v>
      </c>
      <c r="C398" s="50">
        <v>13565.76</v>
      </c>
      <c r="D398" s="51">
        <v>1507.3066666666666</v>
      </c>
      <c r="E398" s="51">
        <v>125.60888888888888</v>
      </c>
      <c r="F398" s="52" t="s">
        <v>165</v>
      </c>
      <c r="G398" s="53" t="s">
        <v>153</v>
      </c>
      <c r="H398" s="48" t="s">
        <v>0</v>
      </c>
      <c r="I398" s="48" t="str">
        <f t="shared" si="6"/>
        <v>HUERFANOS INVALIDOS-M</v>
      </c>
      <c r="J398" s="54">
        <f>+VLOOKUP(I398,[1]codpension!$A$4:$C$30,2,FALSE)</f>
        <v>4</v>
      </c>
      <c r="K398" s="54">
        <f>+VLOOKUP(I398,[1]codpension!$A$4:$D$30,4,FALSE)</f>
        <v>0</v>
      </c>
      <c r="L398" s="54">
        <f>+VLOOKUP(I398,[1]codpension!$A$4:$C$30,3,FALSE)</f>
        <v>0</v>
      </c>
    </row>
    <row r="399" spans="1:12">
      <c r="A399" s="48">
        <v>71</v>
      </c>
      <c r="B399" s="91">
        <v>12</v>
      </c>
      <c r="C399" s="50">
        <v>17640.599999999999</v>
      </c>
      <c r="D399" s="51">
        <v>1470.05</v>
      </c>
      <c r="E399" s="51">
        <v>122.50416666666666</v>
      </c>
      <c r="F399" s="52" t="s">
        <v>165</v>
      </c>
      <c r="G399" s="53" t="s">
        <v>153</v>
      </c>
      <c r="H399" s="48" t="s">
        <v>0</v>
      </c>
      <c r="I399" s="48" t="str">
        <f t="shared" si="6"/>
        <v>HUERFANOS INVALIDOS-M</v>
      </c>
      <c r="J399" s="54">
        <f>+VLOOKUP(I399,[1]codpension!$A$4:$C$30,2,FALSE)</f>
        <v>4</v>
      </c>
      <c r="K399" s="54">
        <f>+VLOOKUP(I399,[1]codpension!$A$4:$D$30,4,FALSE)</f>
        <v>0</v>
      </c>
      <c r="L399" s="54">
        <f>+VLOOKUP(I399,[1]codpension!$A$4:$C$30,3,FALSE)</f>
        <v>0</v>
      </c>
    </row>
    <row r="400" spans="1:12">
      <c r="A400" s="48">
        <v>72</v>
      </c>
      <c r="B400" s="91">
        <v>9</v>
      </c>
      <c r="C400" s="50">
        <v>13197.84</v>
      </c>
      <c r="D400" s="51">
        <v>1466.4266666666667</v>
      </c>
      <c r="E400" s="51">
        <v>122.20222222222223</v>
      </c>
      <c r="F400" s="52" t="s">
        <v>165</v>
      </c>
      <c r="G400" s="53" t="s">
        <v>153</v>
      </c>
      <c r="H400" s="48" t="s">
        <v>0</v>
      </c>
      <c r="I400" s="48" t="str">
        <f t="shared" si="6"/>
        <v>HUERFANOS INVALIDOS-M</v>
      </c>
      <c r="J400" s="54">
        <f>+VLOOKUP(I400,[1]codpension!$A$4:$C$30,2,FALSE)</f>
        <v>4</v>
      </c>
      <c r="K400" s="54">
        <f>+VLOOKUP(I400,[1]codpension!$A$4:$D$30,4,FALSE)</f>
        <v>0</v>
      </c>
      <c r="L400" s="54">
        <f>+VLOOKUP(I400,[1]codpension!$A$4:$C$30,3,FALSE)</f>
        <v>0</v>
      </c>
    </row>
    <row r="401" spans="1:12">
      <c r="A401" s="48">
        <v>73</v>
      </c>
      <c r="B401" s="91">
        <v>10</v>
      </c>
      <c r="C401" s="50">
        <v>12863.400000000001</v>
      </c>
      <c r="D401" s="51">
        <v>1286.3400000000001</v>
      </c>
      <c r="E401" s="51">
        <v>107.19500000000001</v>
      </c>
      <c r="F401" s="52" t="s">
        <v>165</v>
      </c>
      <c r="G401" s="53" t="s">
        <v>153</v>
      </c>
      <c r="H401" s="48" t="s">
        <v>0</v>
      </c>
      <c r="I401" s="48" t="str">
        <f t="shared" si="6"/>
        <v>HUERFANOS INVALIDOS-M</v>
      </c>
      <c r="J401" s="54">
        <f>+VLOOKUP(I401,[1]codpension!$A$4:$C$30,2,FALSE)</f>
        <v>4</v>
      </c>
      <c r="K401" s="54">
        <f>+VLOOKUP(I401,[1]codpension!$A$4:$D$30,4,FALSE)</f>
        <v>0</v>
      </c>
      <c r="L401" s="54">
        <f>+VLOOKUP(I401,[1]codpension!$A$4:$C$30,3,FALSE)</f>
        <v>0</v>
      </c>
    </row>
    <row r="402" spans="1:12">
      <c r="A402" s="48">
        <v>74</v>
      </c>
      <c r="B402" s="91">
        <v>8</v>
      </c>
      <c r="C402" s="50">
        <v>7645.32</v>
      </c>
      <c r="D402" s="51">
        <v>955.66499999999996</v>
      </c>
      <c r="E402" s="51">
        <v>79.638750000000002</v>
      </c>
      <c r="F402" s="52" t="s">
        <v>165</v>
      </c>
      <c r="G402" s="53" t="s">
        <v>153</v>
      </c>
      <c r="H402" s="48" t="s">
        <v>0</v>
      </c>
      <c r="I402" s="48" t="str">
        <f t="shared" si="6"/>
        <v>HUERFANOS INVALIDOS-M</v>
      </c>
      <c r="J402" s="54">
        <f>+VLOOKUP(I402,[1]codpension!$A$4:$C$30,2,FALSE)</f>
        <v>4</v>
      </c>
      <c r="K402" s="54">
        <f>+VLOOKUP(I402,[1]codpension!$A$4:$D$30,4,FALSE)</f>
        <v>0</v>
      </c>
      <c r="L402" s="54">
        <f>+VLOOKUP(I402,[1]codpension!$A$4:$C$30,3,FALSE)</f>
        <v>0</v>
      </c>
    </row>
    <row r="403" spans="1:12">
      <c r="A403" s="48">
        <v>75</v>
      </c>
      <c r="B403" s="91">
        <v>7</v>
      </c>
      <c r="C403" s="50">
        <v>8044.32</v>
      </c>
      <c r="D403" s="51">
        <v>1149.1885714285713</v>
      </c>
      <c r="E403" s="51">
        <v>95.765714285714282</v>
      </c>
      <c r="F403" s="52" t="s">
        <v>165</v>
      </c>
      <c r="G403" s="53" t="s">
        <v>153</v>
      </c>
      <c r="H403" s="48" t="s">
        <v>0</v>
      </c>
      <c r="I403" s="48" t="str">
        <f t="shared" si="6"/>
        <v>HUERFANOS INVALIDOS-M</v>
      </c>
      <c r="J403" s="54">
        <f>+VLOOKUP(I403,[1]codpension!$A$4:$C$30,2,FALSE)</f>
        <v>4</v>
      </c>
      <c r="K403" s="54">
        <f>+VLOOKUP(I403,[1]codpension!$A$4:$D$30,4,FALSE)</f>
        <v>0</v>
      </c>
      <c r="L403" s="54">
        <f>+VLOOKUP(I403,[1]codpension!$A$4:$C$30,3,FALSE)</f>
        <v>0</v>
      </c>
    </row>
    <row r="404" spans="1:12">
      <c r="A404" s="48">
        <v>76</v>
      </c>
      <c r="B404" s="91">
        <v>4</v>
      </c>
      <c r="C404" s="50">
        <v>5645.6399999999994</v>
      </c>
      <c r="D404" s="51">
        <v>1411.4099999999999</v>
      </c>
      <c r="E404" s="51">
        <v>117.61749999999999</v>
      </c>
      <c r="F404" s="52" t="s">
        <v>165</v>
      </c>
      <c r="G404" s="53" t="s">
        <v>153</v>
      </c>
      <c r="H404" s="48" t="s">
        <v>0</v>
      </c>
      <c r="I404" s="48" t="str">
        <f t="shared" si="6"/>
        <v>HUERFANOS INVALIDOS-M</v>
      </c>
      <c r="J404" s="54">
        <f>+VLOOKUP(I404,[1]codpension!$A$4:$C$30,2,FALSE)</f>
        <v>4</v>
      </c>
      <c r="K404" s="54">
        <f>+VLOOKUP(I404,[1]codpension!$A$4:$D$30,4,FALSE)</f>
        <v>0</v>
      </c>
      <c r="L404" s="54">
        <f>+VLOOKUP(I404,[1]codpension!$A$4:$C$30,3,FALSE)</f>
        <v>0</v>
      </c>
    </row>
    <row r="405" spans="1:12">
      <c r="A405" s="48">
        <v>77</v>
      </c>
      <c r="B405" s="91">
        <v>1</v>
      </c>
      <c r="C405" s="50">
        <v>780</v>
      </c>
      <c r="D405" s="51">
        <v>780</v>
      </c>
      <c r="E405" s="51">
        <v>65</v>
      </c>
      <c r="F405" s="52" t="s">
        <v>165</v>
      </c>
      <c r="G405" s="53" t="s">
        <v>153</v>
      </c>
      <c r="H405" s="48" t="s">
        <v>0</v>
      </c>
      <c r="I405" s="48" t="str">
        <f t="shared" si="6"/>
        <v>HUERFANOS INVALIDOS-M</v>
      </c>
      <c r="J405" s="54">
        <f>+VLOOKUP(I405,[1]codpension!$A$4:$C$30,2,FALSE)</f>
        <v>4</v>
      </c>
      <c r="K405" s="54">
        <f>+VLOOKUP(I405,[1]codpension!$A$4:$D$30,4,FALSE)</f>
        <v>0</v>
      </c>
      <c r="L405" s="54">
        <f>+VLOOKUP(I405,[1]codpension!$A$4:$C$30,3,FALSE)</f>
        <v>0</v>
      </c>
    </row>
    <row r="406" spans="1:12">
      <c r="A406" s="48">
        <v>78</v>
      </c>
      <c r="B406" s="91">
        <v>6</v>
      </c>
      <c r="C406" s="50">
        <v>9647.64</v>
      </c>
      <c r="D406" s="51">
        <v>1607.9399999999998</v>
      </c>
      <c r="E406" s="51">
        <v>133.99499999999998</v>
      </c>
      <c r="F406" s="52" t="s">
        <v>165</v>
      </c>
      <c r="G406" s="53" t="s">
        <v>153</v>
      </c>
      <c r="H406" s="48" t="s">
        <v>0</v>
      </c>
      <c r="I406" s="48" t="str">
        <f t="shared" si="6"/>
        <v>HUERFANOS INVALIDOS-M</v>
      </c>
      <c r="J406" s="54">
        <f>+VLOOKUP(I406,[1]codpension!$A$4:$C$30,2,FALSE)</f>
        <v>4</v>
      </c>
      <c r="K406" s="54">
        <f>+VLOOKUP(I406,[1]codpension!$A$4:$D$30,4,FALSE)</f>
        <v>0</v>
      </c>
      <c r="L406" s="54">
        <f>+VLOOKUP(I406,[1]codpension!$A$4:$C$30,3,FALSE)</f>
        <v>0</v>
      </c>
    </row>
    <row r="407" spans="1:12">
      <c r="A407" s="48">
        <v>79</v>
      </c>
      <c r="B407" s="91">
        <v>5</v>
      </c>
      <c r="C407" s="50">
        <v>6828.84</v>
      </c>
      <c r="D407" s="51">
        <v>1365.768</v>
      </c>
      <c r="E407" s="51">
        <v>113.81400000000001</v>
      </c>
      <c r="F407" s="52" t="s">
        <v>165</v>
      </c>
      <c r="G407" s="53" t="s">
        <v>153</v>
      </c>
      <c r="H407" s="48" t="s">
        <v>0</v>
      </c>
      <c r="I407" s="48" t="str">
        <f t="shared" si="6"/>
        <v>HUERFANOS INVALIDOS-M</v>
      </c>
      <c r="J407" s="54">
        <f>+VLOOKUP(I407,[1]codpension!$A$4:$C$30,2,FALSE)</f>
        <v>4</v>
      </c>
      <c r="K407" s="54">
        <f>+VLOOKUP(I407,[1]codpension!$A$4:$D$30,4,FALSE)</f>
        <v>0</v>
      </c>
      <c r="L407" s="54">
        <f>+VLOOKUP(I407,[1]codpension!$A$4:$C$30,3,FALSE)</f>
        <v>0</v>
      </c>
    </row>
    <row r="408" spans="1:12">
      <c r="A408" s="48">
        <v>80</v>
      </c>
      <c r="B408" s="91">
        <v>1</v>
      </c>
      <c r="C408" s="50">
        <v>1441.8000000000002</v>
      </c>
      <c r="D408" s="51">
        <v>1441.8000000000002</v>
      </c>
      <c r="E408" s="51">
        <v>120.15000000000002</v>
      </c>
      <c r="F408" s="52" t="s">
        <v>165</v>
      </c>
      <c r="G408" s="53" t="s">
        <v>153</v>
      </c>
      <c r="H408" s="48" t="s">
        <v>0</v>
      </c>
      <c r="I408" s="48" t="str">
        <f t="shared" si="6"/>
        <v>HUERFANOS INVALIDOS-M</v>
      </c>
      <c r="J408" s="54">
        <f>+VLOOKUP(I408,[1]codpension!$A$4:$C$30,2,FALSE)</f>
        <v>4</v>
      </c>
      <c r="K408" s="54">
        <f>+VLOOKUP(I408,[1]codpension!$A$4:$D$30,4,FALSE)</f>
        <v>0</v>
      </c>
      <c r="L408" s="54">
        <f>+VLOOKUP(I408,[1]codpension!$A$4:$C$30,3,FALSE)</f>
        <v>0</v>
      </c>
    </row>
    <row r="409" spans="1:12">
      <c r="A409" s="48">
        <v>81</v>
      </c>
      <c r="B409" s="91">
        <v>1</v>
      </c>
      <c r="C409" s="50">
        <v>708</v>
      </c>
      <c r="D409" s="51">
        <v>708</v>
      </c>
      <c r="E409" s="51">
        <v>59</v>
      </c>
      <c r="F409" s="52" t="s">
        <v>165</v>
      </c>
      <c r="G409" s="53" t="s">
        <v>153</v>
      </c>
      <c r="H409" s="48" t="s">
        <v>0</v>
      </c>
      <c r="I409" s="48" t="str">
        <f t="shared" si="6"/>
        <v>HUERFANOS INVALIDOS-M</v>
      </c>
      <c r="J409" s="54">
        <f>+VLOOKUP(I409,[1]codpension!$A$4:$C$30,2,FALSE)</f>
        <v>4</v>
      </c>
      <c r="K409" s="54">
        <f>+VLOOKUP(I409,[1]codpension!$A$4:$D$30,4,FALSE)</f>
        <v>0</v>
      </c>
      <c r="L409" s="54">
        <f>+VLOOKUP(I409,[1]codpension!$A$4:$C$30,3,FALSE)</f>
        <v>0</v>
      </c>
    </row>
    <row r="410" spans="1:12">
      <c r="A410" s="48">
        <v>82</v>
      </c>
      <c r="B410" s="91">
        <v>2</v>
      </c>
      <c r="C410" s="50">
        <v>2108.88</v>
      </c>
      <c r="D410" s="51">
        <v>1054.44</v>
      </c>
      <c r="E410" s="51">
        <v>87.87</v>
      </c>
      <c r="F410" s="52" t="s">
        <v>165</v>
      </c>
      <c r="G410" s="53" t="s">
        <v>153</v>
      </c>
      <c r="H410" s="48" t="s">
        <v>0</v>
      </c>
      <c r="I410" s="48" t="str">
        <f t="shared" si="6"/>
        <v>HUERFANOS INVALIDOS-M</v>
      </c>
      <c r="J410" s="54">
        <f>+VLOOKUP(I410,[1]codpension!$A$4:$C$30,2,FALSE)</f>
        <v>4</v>
      </c>
      <c r="K410" s="54">
        <f>+VLOOKUP(I410,[1]codpension!$A$4:$D$30,4,FALSE)</f>
        <v>0</v>
      </c>
      <c r="L410" s="54">
        <f>+VLOOKUP(I410,[1]codpension!$A$4:$C$30,3,FALSE)</f>
        <v>0</v>
      </c>
    </row>
    <row r="411" spans="1:12">
      <c r="A411" s="48">
        <v>89</v>
      </c>
      <c r="B411" s="91">
        <v>3</v>
      </c>
      <c r="C411" s="50">
        <v>3754.8</v>
      </c>
      <c r="D411" s="51">
        <v>1251.6000000000001</v>
      </c>
      <c r="E411" s="51">
        <v>104.30000000000001</v>
      </c>
      <c r="F411" s="52" t="s">
        <v>165</v>
      </c>
      <c r="G411" s="53" t="s">
        <v>153</v>
      </c>
      <c r="H411" s="48" t="s">
        <v>0</v>
      </c>
      <c r="I411" s="48" t="str">
        <f t="shared" si="6"/>
        <v>HUERFANOS INVALIDOS-M</v>
      </c>
      <c r="J411" s="54">
        <f>+VLOOKUP(I411,[1]codpension!$A$4:$C$30,2,FALSE)</f>
        <v>4</v>
      </c>
      <c r="K411" s="54">
        <f>+VLOOKUP(I411,[1]codpension!$A$4:$D$30,4,FALSE)</f>
        <v>0</v>
      </c>
      <c r="L411" s="54">
        <f>+VLOOKUP(I411,[1]codpension!$A$4:$C$30,3,FALSE)</f>
        <v>0</v>
      </c>
    </row>
    <row r="412" spans="1:12" ht="15" thickBot="1">
      <c r="A412" s="57">
        <v>92</v>
      </c>
      <c r="B412" s="92">
        <v>1</v>
      </c>
      <c r="C412" s="71">
        <v>780</v>
      </c>
      <c r="D412" s="65">
        <v>780</v>
      </c>
      <c r="E412" s="65">
        <v>65</v>
      </c>
      <c r="F412" s="66" t="s">
        <v>165</v>
      </c>
      <c r="G412" s="67" t="s">
        <v>153</v>
      </c>
      <c r="H412" s="57" t="s">
        <v>0</v>
      </c>
      <c r="I412" s="57" t="str">
        <f t="shared" si="6"/>
        <v>HUERFANOS INVALIDOS-M</v>
      </c>
      <c r="J412" s="68">
        <f>+VLOOKUP(I412,[1]codpension!$A$4:$C$30,2,FALSE)</f>
        <v>4</v>
      </c>
      <c r="K412" s="68">
        <f>+VLOOKUP(I412,[1]codpension!$A$4:$D$30,4,FALSE)</f>
        <v>0</v>
      </c>
      <c r="L412" s="68">
        <f>+VLOOKUP(I412,[1]codpension!$A$4:$C$30,3,FALSE)</f>
        <v>0</v>
      </c>
    </row>
    <row r="413" spans="1:12" ht="15" thickTop="1">
      <c r="A413" s="56">
        <v>66</v>
      </c>
      <c r="B413" s="87">
        <v>1</v>
      </c>
      <c r="C413" s="73">
        <v>908.28</v>
      </c>
      <c r="D413" s="59">
        <v>908.28</v>
      </c>
      <c r="E413" s="59">
        <v>75.69</v>
      </c>
      <c r="F413" s="60" t="s">
        <v>166</v>
      </c>
      <c r="G413" s="61" t="s">
        <v>153</v>
      </c>
      <c r="H413" s="56" t="s">
        <v>0</v>
      </c>
      <c r="I413" s="56" t="str">
        <f t="shared" si="6"/>
        <v>MADRE Y PADRE SOBREVIVIENTE-M</v>
      </c>
      <c r="J413" s="62">
        <f>+VLOOKUP(I413,[1]codpension!$A$4:$C$30,2,FALSE)</f>
        <v>2</v>
      </c>
      <c r="K413" s="62">
        <f>+VLOOKUP(I413,[1]codpension!$A$4:$D$30,4,FALSE)</f>
        <v>0</v>
      </c>
      <c r="L413" s="62">
        <f>+VLOOKUP(I413,[1]codpension!$A$4:$C$30,3,FALSE)</f>
        <v>0</v>
      </c>
    </row>
    <row r="414" spans="1:12">
      <c r="A414" s="48">
        <v>71</v>
      </c>
      <c r="B414" s="85">
        <v>1</v>
      </c>
      <c r="C414" s="50">
        <v>1165.44</v>
      </c>
      <c r="D414" s="51">
        <v>1165.44</v>
      </c>
      <c r="E414" s="51">
        <v>97.12</v>
      </c>
      <c r="F414" s="52" t="s">
        <v>166</v>
      </c>
      <c r="G414" s="53" t="s">
        <v>153</v>
      </c>
      <c r="H414" s="48" t="s">
        <v>0</v>
      </c>
      <c r="I414" s="48" t="str">
        <f t="shared" si="6"/>
        <v>MADRE Y PADRE SOBREVIVIENTE-M</v>
      </c>
      <c r="J414" s="54">
        <f>+VLOOKUP(I414,[1]codpension!$A$4:$C$30,2,FALSE)</f>
        <v>2</v>
      </c>
      <c r="K414" s="54">
        <f>+VLOOKUP(I414,[1]codpension!$A$4:$D$30,4,FALSE)</f>
        <v>0</v>
      </c>
      <c r="L414" s="54">
        <f>+VLOOKUP(I414,[1]codpension!$A$4:$C$30,3,FALSE)</f>
        <v>0</v>
      </c>
    </row>
    <row r="415" spans="1:12">
      <c r="A415" s="48">
        <v>73</v>
      </c>
      <c r="B415" s="85">
        <v>1</v>
      </c>
      <c r="C415" s="50">
        <v>1382.16</v>
      </c>
      <c r="D415" s="51">
        <v>1382.16</v>
      </c>
      <c r="E415" s="51">
        <v>115.18</v>
      </c>
      <c r="F415" s="52" t="s">
        <v>166</v>
      </c>
      <c r="G415" s="53" t="s">
        <v>153</v>
      </c>
      <c r="H415" s="48" t="s">
        <v>0</v>
      </c>
      <c r="I415" s="48" t="str">
        <f t="shared" si="6"/>
        <v>MADRE Y PADRE SOBREVIVIENTE-M</v>
      </c>
      <c r="J415" s="54">
        <f>+VLOOKUP(I415,[1]codpension!$A$4:$C$30,2,FALSE)</f>
        <v>2</v>
      </c>
      <c r="K415" s="54">
        <f>+VLOOKUP(I415,[1]codpension!$A$4:$D$30,4,FALSE)</f>
        <v>0</v>
      </c>
      <c r="L415" s="54">
        <f>+VLOOKUP(I415,[1]codpension!$A$4:$C$30,3,FALSE)</f>
        <v>0</v>
      </c>
    </row>
    <row r="416" spans="1:12">
      <c r="A416" s="48">
        <v>75</v>
      </c>
      <c r="B416" s="85">
        <v>2</v>
      </c>
      <c r="C416" s="50">
        <v>2775.96</v>
      </c>
      <c r="D416" s="51">
        <v>1387.98</v>
      </c>
      <c r="E416" s="51">
        <v>115.66500000000001</v>
      </c>
      <c r="F416" s="52" t="s">
        <v>166</v>
      </c>
      <c r="G416" s="53" t="s">
        <v>153</v>
      </c>
      <c r="H416" s="48" t="s">
        <v>0</v>
      </c>
      <c r="I416" s="48" t="str">
        <f t="shared" si="6"/>
        <v>MADRE Y PADRE SOBREVIVIENTE-M</v>
      </c>
      <c r="J416" s="54">
        <f>+VLOOKUP(I416,[1]codpension!$A$4:$C$30,2,FALSE)</f>
        <v>2</v>
      </c>
      <c r="K416" s="54">
        <f>+VLOOKUP(I416,[1]codpension!$A$4:$D$30,4,FALSE)</f>
        <v>0</v>
      </c>
      <c r="L416" s="54">
        <f>+VLOOKUP(I416,[1]codpension!$A$4:$C$30,3,FALSE)</f>
        <v>0</v>
      </c>
    </row>
    <row r="417" spans="1:12">
      <c r="A417" s="48">
        <v>76</v>
      </c>
      <c r="B417" s="85">
        <v>1</v>
      </c>
      <c r="C417" s="50">
        <v>1363.1999999999998</v>
      </c>
      <c r="D417" s="51">
        <v>1363.1999999999998</v>
      </c>
      <c r="E417" s="51">
        <v>113.59999999999998</v>
      </c>
      <c r="F417" s="52" t="s">
        <v>166</v>
      </c>
      <c r="G417" s="53" t="s">
        <v>153</v>
      </c>
      <c r="H417" s="48" t="s">
        <v>0</v>
      </c>
      <c r="I417" s="48" t="str">
        <f t="shared" si="6"/>
        <v>MADRE Y PADRE SOBREVIVIENTE-M</v>
      </c>
      <c r="J417" s="54">
        <f>+VLOOKUP(I417,[1]codpension!$A$4:$C$30,2,FALSE)</f>
        <v>2</v>
      </c>
      <c r="K417" s="54">
        <f>+VLOOKUP(I417,[1]codpension!$A$4:$D$30,4,FALSE)</f>
        <v>0</v>
      </c>
      <c r="L417" s="54">
        <f>+VLOOKUP(I417,[1]codpension!$A$4:$C$30,3,FALSE)</f>
        <v>0</v>
      </c>
    </row>
    <row r="418" spans="1:12">
      <c r="A418" s="48">
        <v>79</v>
      </c>
      <c r="B418" s="85">
        <v>2</v>
      </c>
      <c r="C418" s="50">
        <v>1764</v>
      </c>
      <c r="D418" s="51">
        <v>882</v>
      </c>
      <c r="E418" s="51">
        <v>73.5</v>
      </c>
      <c r="F418" s="52" t="s">
        <v>166</v>
      </c>
      <c r="G418" s="53" t="s">
        <v>153</v>
      </c>
      <c r="H418" s="48" t="s">
        <v>0</v>
      </c>
      <c r="I418" s="48" t="str">
        <f t="shared" si="6"/>
        <v>MADRE Y PADRE SOBREVIVIENTE-M</v>
      </c>
      <c r="J418" s="54">
        <f>+VLOOKUP(I418,[1]codpension!$A$4:$C$30,2,FALSE)</f>
        <v>2</v>
      </c>
      <c r="K418" s="54">
        <f>+VLOOKUP(I418,[1]codpension!$A$4:$D$30,4,FALSE)</f>
        <v>0</v>
      </c>
      <c r="L418" s="54">
        <f>+VLOOKUP(I418,[1]codpension!$A$4:$C$30,3,FALSE)</f>
        <v>0</v>
      </c>
    </row>
    <row r="419" spans="1:12">
      <c r="A419" s="48">
        <v>80</v>
      </c>
      <c r="B419" s="85">
        <v>1</v>
      </c>
      <c r="C419" s="50">
        <v>870</v>
      </c>
      <c r="D419" s="51">
        <v>870</v>
      </c>
      <c r="E419" s="51">
        <v>72.5</v>
      </c>
      <c r="F419" s="52" t="s">
        <v>166</v>
      </c>
      <c r="G419" s="53" t="s">
        <v>153</v>
      </c>
      <c r="H419" s="48" t="s">
        <v>0</v>
      </c>
      <c r="I419" s="48" t="str">
        <f t="shared" si="6"/>
        <v>MADRE Y PADRE SOBREVIVIENTE-M</v>
      </c>
      <c r="J419" s="54">
        <f>+VLOOKUP(I419,[1]codpension!$A$4:$C$30,2,FALSE)</f>
        <v>2</v>
      </c>
      <c r="K419" s="54">
        <f>+VLOOKUP(I419,[1]codpension!$A$4:$D$30,4,FALSE)</f>
        <v>0</v>
      </c>
      <c r="L419" s="54">
        <f>+VLOOKUP(I419,[1]codpension!$A$4:$C$30,3,FALSE)</f>
        <v>0</v>
      </c>
    </row>
    <row r="420" spans="1:12">
      <c r="A420" s="48">
        <v>83</v>
      </c>
      <c r="B420" s="85">
        <v>1</v>
      </c>
      <c r="C420" s="50">
        <v>1606.8000000000002</v>
      </c>
      <c r="D420" s="51">
        <v>1606.8000000000002</v>
      </c>
      <c r="E420" s="51">
        <v>133.9</v>
      </c>
      <c r="F420" s="52" t="s">
        <v>166</v>
      </c>
      <c r="G420" s="53" t="s">
        <v>153</v>
      </c>
      <c r="H420" s="48" t="s">
        <v>0</v>
      </c>
      <c r="I420" s="48" t="str">
        <f t="shared" si="6"/>
        <v>MADRE Y PADRE SOBREVIVIENTE-M</v>
      </c>
      <c r="J420" s="54">
        <f>+VLOOKUP(I420,[1]codpension!$A$4:$C$30,2,FALSE)</f>
        <v>2</v>
      </c>
      <c r="K420" s="54">
        <f>+VLOOKUP(I420,[1]codpension!$A$4:$D$30,4,FALSE)</f>
        <v>0</v>
      </c>
      <c r="L420" s="54">
        <f>+VLOOKUP(I420,[1]codpension!$A$4:$C$30,3,FALSE)</f>
        <v>0</v>
      </c>
    </row>
    <row r="421" spans="1:12">
      <c r="A421" s="48">
        <v>87</v>
      </c>
      <c r="B421" s="85">
        <v>2</v>
      </c>
      <c r="C421" s="50">
        <v>1920.48</v>
      </c>
      <c r="D421" s="51">
        <v>960.24</v>
      </c>
      <c r="E421" s="51">
        <v>80.02</v>
      </c>
      <c r="F421" s="52" t="s">
        <v>166</v>
      </c>
      <c r="G421" s="53" t="s">
        <v>153</v>
      </c>
      <c r="H421" s="48" t="s">
        <v>0</v>
      </c>
      <c r="I421" s="48" t="str">
        <f t="shared" si="6"/>
        <v>MADRE Y PADRE SOBREVIVIENTE-M</v>
      </c>
      <c r="J421" s="54">
        <f>+VLOOKUP(I421,[1]codpension!$A$4:$C$30,2,FALSE)</f>
        <v>2</v>
      </c>
      <c r="K421" s="54">
        <f>+VLOOKUP(I421,[1]codpension!$A$4:$D$30,4,FALSE)</f>
        <v>0</v>
      </c>
      <c r="L421" s="54">
        <f>+VLOOKUP(I421,[1]codpension!$A$4:$C$30,3,FALSE)</f>
        <v>0</v>
      </c>
    </row>
    <row r="422" spans="1:12">
      <c r="A422" s="48">
        <v>91</v>
      </c>
      <c r="B422" s="85">
        <v>1</v>
      </c>
      <c r="C422" s="50">
        <v>990</v>
      </c>
      <c r="D422" s="51">
        <v>990</v>
      </c>
      <c r="E422" s="51">
        <v>82.5</v>
      </c>
      <c r="F422" s="52" t="s">
        <v>166</v>
      </c>
      <c r="G422" s="53" t="s">
        <v>153</v>
      </c>
      <c r="H422" s="48" t="s">
        <v>0</v>
      </c>
      <c r="I422" s="48" t="str">
        <f t="shared" si="6"/>
        <v>MADRE Y PADRE SOBREVIVIENTE-M</v>
      </c>
      <c r="J422" s="54">
        <f>+VLOOKUP(I422,[1]codpension!$A$4:$C$30,2,FALSE)</f>
        <v>2</v>
      </c>
      <c r="K422" s="54">
        <f>+VLOOKUP(I422,[1]codpension!$A$4:$D$30,4,FALSE)</f>
        <v>0</v>
      </c>
      <c r="L422" s="54">
        <f>+VLOOKUP(I422,[1]codpension!$A$4:$C$30,3,FALSE)</f>
        <v>0</v>
      </c>
    </row>
    <row r="423" spans="1:12">
      <c r="A423" s="48">
        <v>93</v>
      </c>
      <c r="B423" s="85">
        <v>1</v>
      </c>
      <c r="C423" s="50">
        <v>1020.8399999999999</v>
      </c>
      <c r="D423" s="51">
        <v>1020.8399999999999</v>
      </c>
      <c r="E423" s="51">
        <v>85.07</v>
      </c>
      <c r="F423" s="52" t="s">
        <v>166</v>
      </c>
      <c r="G423" s="53" t="s">
        <v>153</v>
      </c>
      <c r="H423" s="48" t="s">
        <v>0</v>
      </c>
      <c r="I423" s="48" t="str">
        <f t="shared" si="6"/>
        <v>MADRE Y PADRE SOBREVIVIENTE-M</v>
      </c>
      <c r="J423" s="54">
        <f>+VLOOKUP(I423,[1]codpension!$A$4:$C$30,2,FALSE)</f>
        <v>2</v>
      </c>
      <c r="K423" s="54">
        <f>+VLOOKUP(I423,[1]codpension!$A$4:$D$30,4,FALSE)</f>
        <v>0</v>
      </c>
      <c r="L423" s="54">
        <f>+VLOOKUP(I423,[1]codpension!$A$4:$C$30,3,FALSE)</f>
        <v>0</v>
      </c>
    </row>
    <row r="424" spans="1:12">
      <c r="A424" s="48">
        <v>94</v>
      </c>
      <c r="B424" s="85">
        <v>1</v>
      </c>
      <c r="C424" s="50">
        <v>1584.3600000000001</v>
      </c>
      <c r="D424" s="51">
        <v>1584.3600000000001</v>
      </c>
      <c r="E424" s="51">
        <v>132.03</v>
      </c>
      <c r="F424" s="52" t="s">
        <v>166</v>
      </c>
      <c r="G424" s="53" t="s">
        <v>153</v>
      </c>
      <c r="H424" s="48" t="s">
        <v>0</v>
      </c>
      <c r="I424" s="48" t="str">
        <f t="shared" si="6"/>
        <v>MADRE Y PADRE SOBREVIVIENTE-M</v>
      </c>
      <c r="J424" s="54">
        <f>+VLOOKUP(I424,[1]codpension!$A$4:$C$30,2,FALSE)</f>
        <v>2</v>
      </c>
      <c r="K424" s="54">
        <f>+VLOOKUP(I424,[1]codpension!$A$4:$D$30,4,FALSE)</f>
        <v>0</v>
      </c>
      <c r="L424" s="54">
        <f>+VLOOKUP(I424,[1]codpension!$A$4:$C$30,3,FALSE)</f>
        <v>0</v>
      </c>
    </row>
    <row r="425" spans="1:12">
      <c r="A425" s="48">
        <v>96</v>
      </c>
      <c r="B425" s="85">
        <v>1</v>
      </c>
      <c r="C425" s="50">
        <v>1444.44</v>
      </c>
      <c r="D425" s="51">
        <v>1444.44</v>
      </c>
      <c r="E425" s="51">
        <v>120.37</v>
      </c>
      <c r="F425" s="52" t="s">
        <v>166</v>
      </c>
      <c r="G425" s="53" t="s">
        <v>153</v>
      </c>
      <c r="H425" s="48" t="s">
        <v>0</v>
      </c>
      <c r="I425" s="48" t="str">
        <f t="shared" si="6"/>
        <v>MADRE Y PADRE SOBREVIVIENTE-M</v>
      </c>
      <c r="J425" s="54">
        <f>+VLOOKUP(I425,[1]codpension!$A$4:$C$30,2,FALSE)</f>
        <v>2</v>
      </c>
      <c r="K425" s="54">
        <f>+VLOOKUP(I425,[1]codpension!$A$4:$D$30,4,FALSE)</f>
        <v>0</v>
      </c>
      <c r="L425" s="54">
        <f>+VLOOKUP(I425,[1]codpension!$A$4:$C$30,3,FALSE)</f>
        <v>0</v>
      </c>
    </row>
    <row r="426" spans="1:12">
      <c r="A426" s="48">
        <v>99</v>
      </c>
      <c r="B426" s="85">
        <v>1</v>
      </c>
      <c r="C426" s="50">
        <v>861.96</v>
      </c>
      <c r="D426" s="51">
        <v>861.96</v>
      </c>
      <c r="E426" s="51">
        <v>71.83</v>
      </c>
      <c r="F426" s="52" t="s">
        <v>166</v>
      </c>
      <c r="G426" s="53" t="s">
        <v>153</v>
      </c>
      <c r="H426" s="48" t="s">
        <v>0</v>
      </c>
      <c r="I426" s="48" t="str">
        <f t="shared" si="6"/>
        <v>MADRE Y PADRE SOBREVIVIENTE-M</v>
      </c>
      <c r="J426" s="54">
        <f>+VLOOKUP(I426,[1]codpension!$A$4:$C$30,2,FALSE)</f>
        <v>2</v>
      </c>
      <c r="K426" s="54">
        <f>+VLOOKUP(I426,[1]codpension!$A$4:$D$30,4,FALSE)</f>
        <v>0</v>
      </c>
      <c r="L426" s="54">
        <f>+VLOOKUP(I426,[1]codpension!$A$4:$C$30,3,FALSE)</f>
        <v>0</v>
      </c>
    </row>
    <row r="427" spans="1:12" ht="15" thickBot="1">
      <c r="A427" s="57">
        <v>103</v>
      </c>
      <c r="B427" s="86">
        <v>1</v>
      </c>
      <c r="C427" s="71">
        <v>1653.84</v>
      </c>
      <c r="D427" s="65">
        <v>1653.84</v>
      </c>
      <c r="E427" s="65">
        <v>137.82</v>
      </c>
      <c r="F427" s="66" t="s">
        <v>166</v>
      </c>
      <c r="G427" s="67" t="s">
        <v>153</v>
      </c>
      <c r="H427" s="57" t="s">
        <v>0</v>
      </c>
      <c r="I427" s="57" t="str">
        <f t="shared" si="6"/>
        <v>MADRE Y PADRE SOBREVIVIENTE-M</v>
      </c>
      <c r="J427" s="68">
        <f>+VLOOKUP(I427,[1]codpension!$A$4:$C$30,2,FALSE)</f>
        <v>2</v>
      </c>
      <c r="K427" s="68">
        <f>+VLOOKUP(I427,[1]codpension!$A$4:$D$30,4,FALSE)</f>
        <v>0</v>
      </c>
      <c r="L427" s="68">
        <f>+VLOOKUP(I427,[1]codpension!$A$4:$C$30,3,FALSE)</f>
        <v>0</v>
      </c>
    </row>
    <row r="428" spans="1:12" ht="15" thickTop="1">
      <c r="A428" s="56">
        <v>57</v>
      </c>
      <c r="B428" s="93">
        <v>2894</v>
      </c>
      <c r="C428" s="58">
        <v>29792307.840000015</v>
      </c>
      <c r="D428" s="59">
        <v>10294.508583275749</v>
      </c>
      <c r="E428" s="59">
        <v>857.87571527297905</v>
      </c>
      <c r="F428" s="60" t="s">
        <v>152</v>
      </c>
      <c r="G428" s="61" t="s">
        <v>153</v>
      </c>
      <c r="H428" s="56" t="s">
        <v>48</v>
      </c>
      <c r="I428" s="56" t="str">
        <f t="shared" si="6"/>
        <v>VEJEZ-F</v>
      </c>
      <c r="J428" s="62">
        <f>+VLOOKUP(I428,[1]codpension!$A$4:$C$30,2,FALSE)</f>
        <v>7</v>
      </c>
      <c r="K428" s="62">
        <f>+VLOOKUP(I428,[1]codpension!$A$4:$D$30,4,FALSE)</f>
        <v>1</v>
      </c>
      <c r="L428" s="62">
        <f>+VLOOKUP(I428,[1]codpension!$A$4:$C$30,3,FALSE)</f>
        <v>1</v>
      </c>
    </row>
    <row r="429" spans="1:12">
      <c r="A429" s="48">
        <v>58</v>
      </c>
      <c r="B429" s="94">
        <v>4755</v>
      </c>
      <c r="C429" s="55">
        <v>48354689.519999981</v>
      </c>
      <c r="D429" s="51">
        <v>10169.230182965295</v>
      </c>
      <c r="E429" s="51">
        <v>847.4358485804413</v>
      </c>
      <c r="F429" s="52" t="s">
        <v>152</v>
      </c>
      <c r="G429" s="53" t="s">
        <v>153</v>
      </c>
      <c r="H429" s="48" t="s">
        <v>48</v>
      </c>
      <c r="I429" s="48" t="str">
        <f t="shared" si="6"/>
        <v>VEJEZ-F</v>
      </c>
      <c r="J429" s="54">
        <f>+VLOOKUP(I429,[1]codpension!$A$4:$C$30,2,FALSE)</f>
        <v>7</v>
      </c>
      <c r="K429" s="54">
        <f>+VLOOKUP(I429,[1]codpension!$A$4:$D$30,4,FALSE)</f>
        <v>1</v>
      </c>
      <c r="L429" s="54">
        <f>+VLOOKUP(I429,[1]codpension!$A$4:$C$30,3,FALSE)</f>
        <v>1</v>
      </c>
    </row>
    <row r="430" spans="1:12">
      <c r="A430" s="48">
        <v>59</v>
      </c>
      <c r="B430" s="94">
        <v>4947</v>
      </c>
      <c r="C430" s="55">
        <v>49698656.879999995</v>
      </c>
      <c r="D430" s="51">
        <v>10046.22132201334</v>
      </c>
      <c r="E430" s="51">
        <v>837.18511016777836</v>
      </c>
      <c r="F430" s="52" t="s">
        <v>152</v>
      </c>
      <c r="G430" s="53" t="s">
        <v>153</v>
      </c>
      <c r="H430" s="48" t="s">
        <v>48</v>
      </c>
      <c r="I430" s="48" t="str">
        <f t="shared" si="6"/>
        <v>VEJEZ-F</v>
      </c>
      <c r="J430" s="54">
        <f>+VLOOKUP(I430,[1]codpension!$A$4:$C$30,2,FALSE)</f>
        <v>7</v>
      </c>
      <c r="K430" s="54">
        <f>+VLOOKUP(I430,[1]codpension!$A$4:$D$30,4,FALSE)</f>
        <v>1</v>
      </c>
      <c r="L430" s="54">
        <f>+VLOOKUP(I430,[1]codpension!$A$4:$C$30,3,FALSE)</f>
        <v>1</v>
      </c>
    </row>
    <row r="431" spans="1:12">
      <c r="A431" s="48">
        <v>60</v>
      </c>
      <c r="B431" s="94">
        <v>4747</v>
      </c>
      <c r="C431" s="55">
        <v>45988539.840000033</v>
      </c>
      <c r="D431" s="51">
        <v>9687.916545186441</v>
      </c>
      <c r="E431" s="51">
        <v>807.32637876553679</v>
      </c>
      <c r="F431" s="52" t="s">
        <v>152</v>
      </c>
      <c r="G431" s="53" t="s">
        <v>153</v>
      </c>
      <c r="H431" s="48" t="s">
        <v>48</v>
      </c>
      <c r="I431" s="48" t="str">
        <f t="shared" si="6"/>
        <v>VEJEZ-F</v>
      </c>
      <c r="J431" s="54">
        <f>+VLOOKUP(I431,[1]codpension!$A$4:$C$30,2,FALSE)</f>
        <v>7</v>
      </c>
      <c r="K431" s="54">
        <f>+VLOOKUP(I431,[1]codpension!$A$4:$D$30,4,FALSE)</f>
        <v>1</v>
      </c>
      <c r="L431" s="54">
        <f>+VLOOKUP(I431,[1]codpension!$A$4:$C$30,3,FALSE)</f>
        <v>1</v>
      </c>
    </row>
    <row r="432" spans="1:12">
      <c r="A432" s="48">
        <v>61</v>
      </c>
      <c r="B432" s="94">
        <v>4590</v>
      </c>
      <c r="C432" s="55">
        <v>43793231.759999901</v>
      </c>
      <c r="D432" s="51">
        <v>9541.0090980391942</v>
      </c>
      <c r="E432" s="51">
        <v>795.08409150326622</v>
      </c>
      <c r="F432" s="52" t="s">
        <v>152</v>
      </c>
      <c r="G432" s="53" t="s">
        <v>153</v>
      </c>
      <c r="H432" s="48" t="s">
        <v>48</v>
      </c>
      <c r="I432" s="48" t="str">
        <f t="shared" si="6"/>
        <v>VEJEZ-F</v>
      </c>
      <c r="J432" s="54">
        <f>+VLOOKUP(I432,[1]codpension!$A$4:$C$30,2,FALSE)</f>
        <v>7</v>
      </c>
      <c r="K432" s="54">
        <f>+VLOOKUP(I432,[1]codpension!$A$4:$D$30,4,FALSE)</f>
        <v>1</v>
      </c>
      <c r="L432" s="54">
        <f>+VLOOKUP(I432,[1]codpension!$A$4:$C$30,3,FALSE)</f>
        <v>1</v>
      </c>
    </row>
    <row r="433" spans="1:12">
      <c r="A433" s="48">
        <v>62</v>
      </c>
      <c r="B433" s="94">
        <v>4505</v>
      </c>
      <c r="C433" s="55">
        <v>39873770.399999991</v>
      </c>
      <c r="D433" s="51">
        <v>8851.0034184239721</v>
      </c>
      <c r="E433" s="51">
        <v>737.58361820199764</v>
      </c>
      <c r="F433" s="52" t="s">
        <v>152</v>
      </c>
      <c r="G433" s="53" t="s">
        <v>153</v>
      </c>
      <c r="H433" s="48" t="s">
        <v>48</v>
      </c>
      <c r="I433" s="48" t="str">
        <f t="shared" si="6"/>
        <v>VEJEZ-F</v>
      </c>
      <c r="J433" s="54">
        <f>+VLOOKUP(I433,[1]codpension!$A$4:$C$30,2,FALSE)</f>
        <v>7</v>
      </c>
      <c r="K433" s="54">
        <f>+VLOOKUP(I433,[1]codpension!$A$4:$D$30,4,FALSE)</f>
        <v>1</v>
      </c>
      <c r="L433" s="54">
        <f>+VLOOKUP(I433,[1]codpension!$A$4:$C$30,3,FALSE)</f>
        <v>1</v>
      </c>
    </row>
    <row r="434" spans="1:12">
      <c r="A434" s="48">
        <v>63</v>
      </c>
      <c r="B434" s="94">
        <v>4346</v>
      </c>
      <c r="C434" s="55">
        <v>38002361.75999999</v>
      </c>
      <c r="D434" s="51">
        <v>8744.2157754256768</v>
      </c>
      <c r="E434" s="51">
        <v>728.6846479521397</v>
      </c>
      <c r="F434" s="52" t="s">
        <v>152</v>
      </c>
      <c r="G434" s="53" t="s">
        <v>153</v>
      </c>
      <c r="H434" s="48" t="s">
        <v>48</v>
      </c>
      <c r="I434" s="48" t="str">
        <f t="shared" si="6"/>
        <v>VEJEZ-F</v>
      </c>
      <c r="J434" s="54">
        <f>+VLOOKUP(I434,[1]codpension!$A$4:$C$30,2,FALSE)</f>
        <v>7</v>
      </c>
      <c r="K434" s="54">
        <f>+VLOOKUP(I434,[1]codpension!$A$4:$D$30,4,FALSE)</f>
        <v>1</v>
      </c>
      <c r="L434" s="54">
        <f>+VLOOKUP(I434,[1]codpension!$A$4:$C$30,3,FALSE)</f>
        <v>1</v>
      </c>
    </row>
    <row r="435" spans="1:12">
      <c r="A435" s="48">
        <v>64</v>
      </c>
      <c r="B435" s="94">
        <v>4171</v>
      </c>
      <c r="C435" s="55">
        <v>35413216.320000067</v>
      </c>
      <c r="D435" s="51">
        <v>8490.3419611604095</v>
      </c>
      <c r="E435" s="51">
        <v>707.52849676336746</v>
      </c>
      <c r="F435" s="52" t="s">
        <v>152</v>
      </c>
      <c r="G435" s="53" t="s">
        <v>153</v>
      </c>
      <c r="H435" s="48" t="s">
        <v>48</v>
      </c>
      <c r="I435" s="48" t="str">
        <f t="shared" si="6"/>
        <v>VEJEZ-F</v>
      </c>
      <c r="J435" s="54">
        <f>+VLOOKUP(I435,[1]codpension!$A$4:$C$30,2,FALSE)</f>
        <v>7</v>
      </c>
      <c r="K435" s="54">
        <f>+VLOOKUP(I435,[1]codpension!$A$4:$D$30,4,FALSE)</f>
        <v>1</v>
      </c>
      <c r="L435" s="54">
        <f>+VLOOKUP(I435,[1]codpension!$A$4:$C$30,3,FALSE)</f>
        <v>1</v>
      </c>
    </row>
    <row r="436" spans="1:12">
      <c r="A436" s="48">
        <v>65</v>
      </c>
      <c r="B436" s="94">
        <v>3808</v>
      </c>
      <c r="C436" s="55">
        <v>32183592.720000006</v>
      </c>
      <c r="D436" s="51">
        <v>8451.573718487396</v>
      </c>
      <c r="E436" s="51">
        <v>704.29780987394963</v>
      </c>
      <c r="F436" s="52" t="s">
        <v>152</v>
      </c>
      <c r="G436" s="53" t="s">
        <v>153</v>
      </c>
      <c r="H436" s="48" t="s">
        <v>48</v>
      </c>
      <c r="I436" s="48" t="str">
        <f t="shared" si="6"/>
        <v>VEJEZ-F</v>
      </c>
      <c r="J436" s="54">
        <f>+VLOOKUP(I436,[1]codpension!$A$4:$C$30,2,FALSE)</f>
        <v>7</v>
      </c>
      <c r="K436" s="54">
        <f>+VLOOKUP(I436,[1]codpension!$A$4:$D$30,4,FALSE)</f>
        <v>1</v>
      </c>
      <c r="L436" s="54">
        <f>+VLOOKUP(I436,[1]codpension!$A$4:$C$30,3,FALSE)</f>
        <v>1</v>
      </c>
    </row>
    <row r="437" spans="1:12">
      <c r="A437" s="48">
        <v>66</v>
      </c>
      <c r="B437" s="94">
        <v>3388</v>
      </c>
      <c r="C437" s="55">
        <v>27179352.96000002</v>
      </c>
      <c r="D437" s="51">
        <v>8022.2411334120479</v>
      </c>
      <c r="E437" s="51">
        <v>668.52009445100396</v>
      </c>
      <c r="F437" s="52" t="s">
        <v>152</v>
      </c>
      <c r="G437" s="53" t="s">
        <v>153</v>
      </c>
      <c r="H437" s="48" t="s">
        <v>48</v>
      </c>
      <c r="I437" s="48" t="str">
        <f t="shared" si="6"/>
        <v>VEJEZ-F</v>
      </c>
      <c r="J437" s="54">
        <f>+VLOOKUP(I437,[1]codpension!$A$4:$C$30,2,FALSE)</f>
        <v>7</v>
      </c>
      <c r="K437" s="54">
        <f>+VLOOKUP(I437,[1]codpension!$A$4:$D$30,4,FALSE)</f>
        <v>1</v>
      </c>
      <c r="L437" s="54">
        <f>+VLOOKUP(I437,[1]codpension!$A$4:$C$30,3,FALSE)</f>
        <v>1</v>
      </c>
    </row>
    <row r="438" spans="1:12">
      <c r="A438" s="48">
        <v>67</v>
      </c>
      <c r="B438" s="94">
        <v>3962</v>
      </c>
      <c r="C438" s="55">
        <v>31284320.400000036</v>
      </c>
      <c r="D438" s="51">
        <v>7896.0929833417558</v>
      </c>
      <c r="E438" s="51">
        <v>658.00774861181299</v>
      </c>
      <c r="F438" s="52" t="s">
        <v>152</v>
      </c>
      <c r="G438" s="53" t="s">
        <v>153</v>
      </c>
      <c r="H438" s="48" t="s">
        <v>48</v>
      </c>
      <c r="I438" s="48" t="str">
        <f t="shared" si="6"/>
        <v>VEJEZ-F</v>
      </c>
      <c r="J438" s="54">
        <f>+VLOOKUP(I438,[1]codpension!$A$4:$C$30,2,FALSE)</f>
        <v>7</v>
      </c>
      <c r="K438" s="54">
        <f>+VLOOKUP(I438,[1]codpension!$A$4:$D$30,4,FALSE)</f>
        <v>1</v>
      </c>
      <c r="L438" s="54">
        <f>+VLOOKUP(I438,[1]codpension!$A$4:$C$30,3,FALSE)</f>
        <v>1</v>
      </c>
    </row>
    <row r="439" spans="1:12">
      <c r="A439" s="48">
        <v>68</v>
      </c>
      <c r="B439" s="94">
        <v>3554</v>
      </c>
      <c r="C439" s="55">
        <v>26506919.27999999</v>
      </c>
      <c r="D439" s="51">
        <v>7458.3340686550337</v>
      </c>
      <c r="E439" s="51">
        <v>621.52783905458614</v>
      </c>
      <c r="F439" s="52" t="s">
        <v>152</v>
      </c>
      <c r="G439" s="53" t="s">
        <v>153</v>
      </c>
      <c r="H439" s="48" t="s">
        <v>48</v>
      </c>
      <c r="I439" s="48" t="str">
        <f t="shared" si="6"/>
        <v>VEJEZ-F</v>
      </c>
      <c r="J439" s="54">
        <f>+VLOOKUP(I439,[1]codpension!$A$4:$C$30,2,FALSE)</f>
        <v>7</v>
      </c>
      <c r="K439" s="54">
        <f>+VLOOKUP(I439,[1]codpension!$A$4:$D$30,4,FALSE)</f>
        <v>1</v>
      </c>
      <c r="L439" s="54">
        <f>+VLOOKUP(I439,[1]codpension!$A$4:$C$30,3,FALSE)</f>
        <v>1</v>
      </c>
    </row>
    <row r="440" spans="1:12">
      <c r="A440" s="48">
        <v>69</v>
      </c>
      <c r="B440" s="94">
        <v>3248</v>
      </c>
      <c r="C440" s="55">
        <v>23087630.399999961</v>
      </c>
      <c r="D440" s="51">
        <v>7108.2605911329929</v>
      </c>
      <c r="E440" s="51">
        <v>592.35504926108274</v>
      </c>
      <c r="F440" s="52" t="s">
        <v>152</v>
      </c>
      <c r="G440" s="53" t="s">
        <v>153</v>
      </c>
      <c r="H440" s="48" t="s">
        <v>48</v>
      </c>
      <c r="I440" s="48" t="str">
        <f t="shared" si="6"/>
        <v>VEJEZ-F</v>
      </c>
      <c r="J440" s="54">
        <f>+VLOOKUP(I440,[1]codpension!$A$4:$C$30,2,FALSE)</f>
        <v>7</v>
      </c>
      <c r="K440" s="54">
        <f>+VLOOKUP(I440,[1]codpension!$A$4:$D$30,4,FALSE)</f>
        <v>1</v>
      </c>
      <c r="L440" s="54">
        <f>+VLOOKUP(I440,[1]codpension!$A$4:$C$30,3,FALSE)</f>
        <v>1</v>
      </c>
    </row>
    <row r="441" spans="1:12">
      <c r="A441" s="48">
        <v>70</v>
      </c>
      <c r="B441" s="94">
        <v>3350</v>
      </c>
      <c r="C441" s="55">
        <v>24039998.400000025</v>
      </c>
      <c r="D441" s="51">
        <v>7176.1189253731418</v>
      </c>
      <c r="E441" s="51">
        <v>598.00991044776185</v>
      </c>
      <c r="F441" s="52" t="s">
        <v>152</v>
      </c>
      <c r="G441" s="53" t="s">
        <v>153</v>
      </c>
      <c r="H441" s="48" t="s">
        <v>48</v>
      </c>
      <c r="I441" s="48" t="str">
        <f t="shared" si="6"/>
        <v>VEJEZ-F</v>
      </c>
      <c r="J441" s="54">
        <f>+VLOOKUP(I441,[1]codpension!$A$4:$C$30,2,FALSE)</f>
        <v>7</v>
      </c>
      <c r="K441" s="54">
        <f>+VLOOKUP(I441,[1]codpension!$A$4:$D$30,4,FALSE)</f>
        <v>1</v>
      </c>
      <c r="L441" s="54">
        <f>+VLOOKUP(I441,[1]codpension!$A$4:$C$30,3,FALSE)</f>
        <v>1</v>
      </c>
    </row>
    <row r="442" spans="1:12">
      <c r="A442" s="48">
        <v>71</v>
      </c>
      <c r="B442" s="94">
        <v>3467</v>
      </c>
      <c r="C442" s="55">
        <v>23541844.31999997</v>
      </c>
      <c r="D442" s="51">
        <v>6790.2637207960688</v>
      </c>
      <c r="E442" s="51">
        <v>565.85531006633903</v>
      </c>
      <c r="F442" s="52" t="s">
        <v>152</v>
      </c>
      <c r="G442" s="53" t="s">
        <v>153</v>
      </c>
      <c r="H442" s="48" t="s">
        <v>48</v>
      </c>
      <c r="I442" s="48" t="str">
        <f t="shared" si="6"/>
        <v>VEJEZ-F</v>
      </c>
      <c r="J442" s="54">
        <f>+VLOOKUP(I442,[1]codpension!$A$4:$C$30,2,FALSE)</f>
        <v>7</v>
      </c>
      <c r="K442" s="54">
        <f>+VLOOKUP(I442,[1]codpension!$A$4:$D$30,4,FALSE)</f>
        <v>1</v>
      </c>
      <c r="L442" s="54">
        <f>+VLOOKUP(I442,[1]codpension!$A$4:$C$30,3,FALSE)</f>
        <v>1</v>
      </c>
    </row>
    <row r="443" spans="1:12">
      <c r="A443" s="48">
        <v>72</v>
      </c>
      <c r="B443" s="94">
        <v>3739</v>
      </c>
      <c r="C443" s="55">
        <v>24406671.120000016</v>
      </c>
      <c r="D443" s="51">
        <v>6527.593238833917</v>
      </c>
      <c r="E443" s="51">
        <v>543.96610323615971</v>
      </c>
      <c r="F443" s="52" t="s">
        <v>152</v>
      </c>
      <c r="G443" s="53" t="s">
        <v>153</v>
      </c>
      <c r="H443" s="48" t="s">
        <v>48</v>
      </c>
      <c r="I443" s="48" t="str">
        <f t="shared" si="6"/>
        <v>VEJEZ-F</v>
      </c>
      <c r="J443" s="54">
        <f>+VLOOKUP(I443,[1]codpension!$A$4:$C$30,2,FALSE)</f>
        <v>7</v>
      </c>
      <c r="K443" s="54">
        <f>+VLOOKUP(I443,[1]codpension!$A$4:$D$30,4,FALSE)</f>
        <v>1</v>
      </c>
      <c r="L443" s="54">
        <f>+VLOOKUP(I443,[1]codpension!$A$4:$C$30,3,FALSE)</f>
        <v>1</v>
      </c>
    </row>
    <row r="444" spans="1:12">
      <c r="A444" s="48">
        <v>73</v>
      </c>
      <c r="B444" s="94">
        <v>3507</v>
      </c>
      <c r="C444" s="55">
        <v>22023041.520000014</v>
      </c>
      <c r="D444" s="51">
        <v>6279.7381009409792</v>
      </c>
      <c r="E444" s="51">
        <v>523.31150841174826</v>
      </c>
      <c r="F444" s="52" t="s">
        <v>152</v>
      </c>
      <c r="G444" s="53" t="s">
        <v>153</v>
      </c>
      <c r="H444" s="48" t="s">
        <v>48</v>
      </c>
      <c r="I444" s="48" t="str">
        <f t="shared" si="6"/>
        <v>VEJEZ-F</v>
      </c>
      <c r="J444" s="54">
        <f>+VLOOKUP(I444,[1]codpension!$A$4:$C$30,2,FALSE)</f>
        <v>7</v>
      </c>
      <c r="K444" s="54">
        <f>+VLOOKUP(I444,[1]codpension!$A$4:$D$30,4,FALSE)</f>
        <v>1</v>
      </c>
      <c r="L444" s="54">
        <f>+VLOOKUP(I444,[1]codpension!$A$4:$C$30,3,FALSE)</f>
        <v>1</v>
      </c>
    </row>
    <row r="445" spans="1:12">
      <c r="A445" s="48">
        <v>74</v>
      </c>
      <c r="B445" s="94">
        <v>3262</v>
      </c>
      <c r="C445" s="55">
        <v>20468721.839999974</v>
      </c>
      <c r="D445" s="51">
        <v>6274.8993991416228</v>
      </c>
      <c r="E445" s="51">
        <v>522.9082832618019</v>
      </c>
      <c r="F445" s="52" t="s">
        <v>152</v>
      </c>
      <c r="G445" s="53" t="s">
        <v>153</v>
      </c>
      <c r="H445" s="48" t="s">
        <v>48</v>
      </c>
      <c r="I445" s="48" t="str">
        <f t="shared" si="6"/>
        <v>VEJEZ-F</v>
      </c>
      <c r="J445" s="54">
        <f>+VLOOKUP(I445,[1]codpension!$A$4:$C$30,2,FALSE)</f>
        <v>7</v>
      </c>
      <c r="K445" s="54">
        <f>+VLOOKUP(I445,[1]codpension!$A$4:$D$30,4,FALSE)</f>
        <v>1</v>
      </c>
      <c r="L445" s="54">
        <f>+VLOOKUP(I445,[1]codpension!$A$4:$C$30,3,FALSE)</f>
        <v>1</v>
      </c>
    </row>
    <row r="446" spans="1:12">
      <c r="A446" s="48">
        <v>75</v>
      </c>
      <c r="B446" s="94">
        <v>3093</v>
      </c>
      <c r="C446" s="55">
        <v>18621133.439999979</v>
      </c>
      <c r="D446" s="51">
        <v>6020.4117167798186</v>
      </c>
      <c r="E446" s="51">
        <v>501.70097639831823</v>
      </c>
      <c r="F446" s="52" t="s">
        <v>152</v>
      </c>
      <c r="G446" s="53" t="s">
        <v>153</v>
      </c>
      <c r="H446" s="48" t="s">
        <v>48</v>
      </c>
      <c r="I446" s="48" t="str">
        <f t="shared" si="6"/>
        <v>VEJEZ-F</v>
      </c>
      <c r="J446" s="54">
        <f>+VLOOKUP(I446,[1]codpension!$A$4:$C$30,2,FALSE)</f>
        <v>7</v>
      </c>
      <c r="K446" s="54">
        <f>+VLOOKUP(I446,[1]codpension!$A$4:$D$30,4,FALSE)</f>
        <v>1</v>
      </c>
      <c r="L446" s="54">
        <f>+VLOOKUP(I446,[1]codpension!$A$4:$C$30,3,FALSE)</f>
        <v>1</v>
      </c>
    </row>
    <row r="447" spans="1:12">
      <c r="A447" s="48">
        <v>76</v>
      </c>
      <c r="B447" s="94">
        <v>2849</v>
      </c>
      <c r="C447" s="55">
        <v>17449400.640000001</v>
      </c>
      <c r="D447" s="51">
        <v>6124.7457493857491</v>
      </c>
      <c r="E447" s="51">
        <v>510.39547911547908</v>
      </c>
      <c r="F447" s="52" t="s">
        <v>152</v>
      </c>
      <c r="G447" s="53" t="s">
        <v>153</v>
      </c>
      <c r="H447" s="48" t="s">
        <v>48</v>
      </c>
      <c r="I447" s="48" t="str">
        <f t="shared" si="6"/>
        <v>VEJEZ-F</v>
      </c>
      <c r="J447" s="54">
        <f>+VLOOKUP(I447,[1]codpension!$A$4:$C$30,2,FALSE)</f>
        <v>7</v>
      </c>
      <c r="K447" s="54">
        <f>+VLOOKUP(I447,[1]codpension!$A$4:$D$30,4,FALSE)</f>
        <v>1</v>
      </c>
      <c r="L447" s="54">
        <f>+VLOOKUP(I447,[1]codpension!$A$4:$C$30,3,FALSE)</f>
        <v>1</v>
      </c>
    </row>
    <row r="448" spans="1:12">
      <c r="A448" s="48">
        <v>77</v>
      </c>
      <c r="B448" s="94">
        <v>2633</v>
      </c>
      <c r="C448" s="55">
        <v>15690655.440000011</v>
      </c>
      <c r="D448" s="51">
        <v>5959.2310824154993</v>
      </c>
      <c r="E448" s="51">
        <v>496.6025902012916</v>
      </c>
      <c r="F448" s="52" t="s">
        <v>152</v>
      </c>
      <c r="G448" s="53" t="s">
        <v>153</v>
      </c>
      <c r="H448" s="48" t="s">
        <v>48</v>
      </c>
      <c r="I448" s="48" t="str">
        <f t="shared" si="6"/>
        <v>VEJEZ-F</v>
      </c>
      <c r="J448" s="54">
        <f>+VLOOKUP(I448,[1]codpension!$A$4:$C$30,2,FALSE)</f>
        <v>7</v>
      </c>
      <c r="K448" s="54">
        <f>+VLOOKUP(I448,[1]codpension!$A$4:$D$30,4,FALSE)</f>
        <v>1</v>
      </c>
      <c r="L448" s="54">
        <f>+VLOOKUP(I448,[1]codpension!$A$4:$C$30,3,FALSE)</f>
        <v>1</v>
      </c>
    </row>
    <row r="449" spans="1:12">
      <c r="A449" s="48">
        <v>78</v>
      </c>
      <c r="B449" s="94">
        <v>2468</v>
      </c>
      <c r="C449" s="55">
        <v>14854669.679999996</v>
      </c>
      <c r="D449" s="51">
        <v>6018.9099189627213</v>
      </c>
      <c r="E449" s="51">
        <v>501.57582658022676</v>
      </c>
      <c r="F449" s="52" t="s">
        <v>152</v>
      </c>
      <c r="G449" s="53" t="s">
        <v>153</v>
      </c>
      <c r="H449" s="48" t="s">
        <v>48</v>
      </c>
      <c r="I449" s="48" t="str">
        <f t="shared" si="6"/>
        <v>VEJEZ-F</v>
      </c>
      <c r="J449" s="54">
        <f>+VLOOKUP(I449,[1]codpension!$A$4:$C$30,2,FALSE)</f>
        <v>7</v>
      </c>
      <c r="K449" s="54">
        <f>+VLOOKUP(I449,[1]codpension!$A$4:$D$30,4,FALSE)</f>
        <v>1</v>
      </c>
      <c r="L449" s="54">
        <f>+VLOOKUP(I449,[1]codpension!$A$4:$C$30,3,FALSE)</f>
        <v>1</v>
      </c>
    </row>
    <row r="450" spans="1:12">
      <c r="A450" s="48">
        <v>79</v>
      </c>
      <c r="B450" s="94">
        <v>2332</v>
      </c>
      <c r="C450" s="55">
        <v>13739535.839999989</v>
      </c>
      <c r="D450" s="51">
        <v>5891.7392109776965</v>
      </c>
      <c r="E450" s="51">
        <v>490.97826758147471</v>
      </c>
      <c r="F450" s="52" t="s">
        <v>152</v>
      </c>
      <c r="G450" s="53" t="s">
        <v>153</v>
      </c>
      <c r="H450" s="48" t="s">
        <v>48</v>
      </c>
      <c r="I450" s="48" t="str">
        <f t="shared" si="6"/>
        <v>VEJEZ-F</v>
      </c>
      <c r="J450" s="54">
        <f>+VLOOKUP(I450,[1]codpension!$A$4:$C$30,2,FALSE)</f>
        <v>7</v>
      </c>
      <c r="K450" s="54">
        <f>+VLOOKUP(I450,[1]codpension!$A$4:$D$30,4,FALSE)</f>
        <v>1</v>
      </c>
      <c r="L450" s="54">
        <f>+VLOOKUP(I450,[1]codpension!$A$4:$C$30,3,FALSE)</f>
        <v>1</v>
      </c>
    </row>
    <row r="451" spans="1:12">
      <c r="A451" s="48">
        <v>80</v>
      </c>
      <c r="B451" s="94">
        <v>1594</v>
      </c>
      <c r="C451" s="55">
        <v>8185654.8000000101</v>
      </c>
      <c r="D451" s="51">
        <v>5135.2915934755392</v>
      </c>
      <c r="E451" s="51">
        <v>427.94096612296158</v>
      </c>
      <c r="F451" s="52" t="s">
        <v>152</v>
      </c>
      <c r="G451" s="53" t="s">
        <v>153</v>
      </c>
      <c r="H451" s="48" t="s">
        <v>48</v>
      </c>
      <c r="I451" s="48" t="str">
        <f t="shared" si="6"/>
        <v>VEJEZ-F</v>
      </c>
      <c r="J451" s="54">
        <f>+VLOOKUP(I451,[1]codpension!$A$4:$C$30,2,FALSE)</f>
        <v>7</v>
      </c>
      <c r="K451" s="54">
        <f>+VLOOKUP(I451,[1]codpension!$A$4:$D$30,4,FALSE)</f>
        <v>1</v>
      </c>
      <c r="L451" s="54">
        <f>+VLOOKUP(I451,[1]codpension!$A$4:$C$30,3,FALSE)</f>
        <v>1</v>
      </c>
    </row>
    <row r="452" spans="1:12">
      <c r="A452" s="48">
        <v>81</v>
      </c>
      <c r="B452" s="94">
        <v>1260</v>
      </c>
      <c r="C452" s="55">
        <v>6412927.6799999885</v>
      </c>
      <c r="D452" s="51">
        <v>5089.6251428571341</v>
      </c>
      <c r="E452" s="51">
        <v>424.13542857142784</v>
      </c>
      <c r="F452" s="52" t="s">
        <v>152</v>
      </c>
      <c r="G452" s="53" t="s">
        <v>153</v>
      </c>
      <c r="H452" s="48" t="s">
        <v>48</v>
      </c>
      <c r="I452" s="48" t="str">
        <f t="shared" ref="I452:I515" si="7">+F452&amp;"-"&amp;H452</f>
        <v>VEJEZ-F</v>
      </c>
      <c r="J452" s="54">
        <f>+VLOOKUP(I452,[1]codpension!$A$4:$C$30,2,FALSE)</f>
        <v>7</v>
      </c>
      <c r="K452" s="54">
        <f>+VLOOKUP(I452,[1]codpension!$A$4:$D$30,4,FALSE)</f>
        <v>1</v>
      </c>
      <c r="L452" s="54">
        <f>+VLOOKUP(I452,[1]codpension!$A$4:$C$30,3,FALSE)</f>
        <v>1</v>
      </c>
    </row>
    <row r="453" spans="1:12">
      <c r="A453" s="48">
        <v>82</v>
      </c>
      <c r="B453" s="94">
        <v>1160</v>
      </c>
      <c r="C453" s="55">
        <v>5692833.1199999871</v>
      </c>
      <c r="D453" s="51">
        <v>4907.6147586206789</v>
      </c>
      <c r="E453" s="51">
        <v>408.96789655172324</v>
      </c>
      <c r="F453" s="52" t="s">
        <v>152</v>
      </c>
      <c r="G453" s="53" t="s">
        <v>153</v>
      </c>
      <c r="H453" s="48" t="s">
        <v>48</v>
      </c>
      <c r="I453" s="48" t="str">
        <f t="shared" si="7"/>
        <v>VEJEZ-F</v>
      </c>
      <c r="J453" s="54">
        <f>+VLOOKUP(I453,[1]codpension!$A$4:$C$30,2,FALSE)</f>
        <v>7</v>
      </c>
      <c r="K453" s="54">
        <f>+VLOOKUP(I453,[1]codpension!$A$4:$D$30,4,FALSE)</f>
        <v>1</v>
      </c>
      <c r="L453" s="54">
        <f>+VLOOKUP(I453,[1]codpension!$A$4:$C$30,3,FALSE)</f>
        <v>1</v>
      </c>
    </row>
    <row r="454" spans="1:12">
      <c r="A454" s="48">
        <v>83</v>
      </c>
      <c r="B454" s="94">
        <v>980</v>
      </c>
      <c r="C454" s="55">
        <v>4746261.1199999992</v>
      </c>
      <c r="D454" s="51">
        <v>4843.1235918367338</v>
      </c>
      <c r="E454" s="51">
        <v>403.59363265306115</v>
      </c>
      <c r="F454" s="52" t="s">
        <v>152</v>
      </c>
      <c r="G454" s="53" t="s">
        <v>153</v>
      </c>
      <c r="H454" s="48" t="s">
        <v>48</v>
      </c>
      <c r="I454" s="48" t="str">
        <f t="shared" si="7"/>
        <v>VEJEZ-F</v>
      </c>
      <c r="J454" s="54">
        <f>+VLOOKUP(I454,[1]codpension!$A$4:$C$30,2,FALSE)</f>
        <v>7</v>
      </c>
      <c r="K454" s="54">
        <f>+VLOOKUP(I454,[1]codpension!$A$4:$D$30,4,FALSE)</f>
        <v>1</v>
      </c>
      <c r="L454" s="54">
        <f>+VLOOKUP(I454,[1]codpension!$A$4:$C$30,3,FALSE)</f>
        <v>1</v>
      </c>
    </row>
    <row r="455" spans="1:12">
      <c r="A455" s="48">
        <v>84</v>
      </c>
      <c r="B455" s="94">
        <v>913</v>
      </c>
      <c r="C455" s="55">
        <v>4291344.4799999977</v>
      </c>
      <c r="D455" s="51">
        <v>4700.2677765607859</v>
      </c>
      <c r="E455" s="51">
        <v>391.68898138006551</v>
      </c>
      <c r="F455" s="52" t="s">
        <v>152</v>
      </c>
      <c r="G455" s="53" t="s">
        <v>153</v>
      </c>
      <c r="H455" s="48" t="s">
        <v>48</v>
      </c>
      <c r="I455" s="48" t="str">
        <f t="shared" si="7"/>
        <v>VEJEZ-F</v>
      </c>
      <c r="J455" s="54">
        <f>+VLOOKUP(I455,[1]codpension!$A$4:$C$30,2,FALSE)</f>
        <v>7</v>
      </c>
      <c r="K455" s="54">
        <f>+VLOOKUP(I455,[1]codpension!$A$4:$D$30,4,FALSE)</f>
        <v>1</v>
      </c>
      <c r="L455" s="54">
        <f>+VLOOKUP(I455,[1]codpension!$A$4:$C$30,3,FALSE)</f>
        <v>1</v>
      </c>
    </row>
    <row r="456" spans="1:12">
      <c r="A456" s="48">
        <v>85</v>
      </c>
      <c r="B456" s="94">
        <v>867</v>
      </c>
      <c r="C456" s="55">
        <v>3861096.2399999974</v>
      </c>
      <c r="D456" s="51">
        <v>4453.3982006920387</v>
      </c>
      <c r="E456" s="51">
        <v>371.11651672433658</v>
      </c>
      <c r="F456" s="52" t="s">
        <v>152</v>
      </c>
      <c r="G456" s="53" t="s">
        <v>153</v>
      </c>
      <c r="H456" s="48" t="s">
        <v>48</v>
      </c>
      <c r="I456" s="48" t="str">
        <f t="shared" si="7"/>
        <v>VEJEZ-F</v>
      </c>
      <c r="J456" s="54">
        <f>+VLOOKUP(I456,[1]codpension!$A$4:$C$30,2,FALSE)</f>
        <v>7</v>
      </c>
      <c r="K456" s="54">
        <f>+VLOOKUP(I456,[1]codpension!$A$4:$D$30,4,FALSE)</f>
        <v>1</v>
      </c>
      <c r="L456" s="54">
        <f>+VLOOKUP(I456,[1]codpension!$A$4:$C$30,3,FALSE)</f>
        <v>1</v>
      </c>
    </row>
    <row r="457" spans="1:12">
      <c r="A457" s="48">
        <v>86</v>
      </c>
      <c r="B457" s="94">
        <v>807</v>
      </c>
      <c r="C457" s="55">
        <v>3864851.7600000021</v>
      </c>
      <c r="D457" s="51">
        <v>4789.1595539033488</v>
      </c>
      <c r="E457" s="51">
        <v>399.09662949194575</v>
      </c>
      <c r="F457" s="52" t="s">
        <v>152</v>
      </c>
      <c r="G457" s="53" t="s">
        <v>153</v>
      </c>
      <c r="H457" s="48" t="s">
        <v>48</v>
      </c>
      <c r="I457" s="48" t="str">
        <f t="shared" si="7"/>
        <v>VEJEZ-F</v>
      </c>
      <c r="J457" s="54">
        <f>+VLOOKUP(I457,[1]codpension!$A$4:$C$30,2,FALSE)</f>
        <v>7</v>
      </c>
      <c r="K457" s="54">
        <f>+VLOOKUP(I457,[1]codpension!$A$4:$D$30,4,FALSE)</f>
        <v>1</v>
      </c>
      <c r="L457" s="54">
        <f>+VLOOKUP(I457,[1]codpension!$A$4:$C$30,3,FALSE)</f>
        <v>1</v>
      </c>
    </row>
    <row r="458" spans="1:12">
      <c r="A458" s="48">
        <v>87</v>
      </c>
      <c r="B458" s="94">
        <v>638</v>
      </c>
      <c r="C458" s="55">
        <v>3147793.200000002</v>
      </c>
      <c r="D458" s="51">
        <v>4933.8451410658336</v>
      </c>
      <c r="E458" s="51">
        <v>411.15376175548613</v>
      </c>
      <c r="F458" s="52" t="s">
        <v>152</v>
      </c>
      <c r="G458" s="53" t="s">
        <v>153</v>
      </c>
      <c r="H458" s="48" t="s">
        <v>48</v>
      </c>
      <c r="I458" s="48" t="str">
        <f t="shared" si="7"/>
        <v>VEJEZ-F</v>
      </c>
      <c r="J458" s="54">
        <f>+VLOOKUP(I458,[1]codpension!$A$4:$C$30,2,FALSE)</f>
        <v>7</v>
      </c>
      <c r="K458" s="54">
        <f>+VLOOKUP(I458,[1]codpension!$A$4:$D$30,4,FALSE)</f>
        <v>1</v>
      </c>
      <c r="L458" s="54">
        <f>+VLOOKUP(I458,[1]codpension!$A$4:$C$30,3,FALSE)</f>
        <v>1</v>
      </c>
    </row>
    <row r="459" spans="1:12">
      <c r="A459" s="48">
        <v>88</v>
      </c>
      <c r="B459" s="94">
        <v>596</v>
      </c>
      <c r="C459" s="55">
        <v>2912944.319999998</v>
      </c>
      <c r="D459" s="51">
        <v>4887.490469798654</v>
      </c>
      <c r="E459" s="51">
        <v>407.29087248322116</v>
      </c>
      <c r="F459" s="52" t="s">
        <v>152</v>
      </c>
      <c r="G459" s="53" t="s">
        <v>153</v>
      </c>
      <c r="H459" s="48" t="s">
        <v>48</v>
      </c>
      <c r="I459" s="48" t="str">
        <f t="shared" si="7"/>
        <v>VEJEZ-F</v>
      </c>
      <c r="J459" s="54">
        <f>+VLOOKUP(I459,[1]codpension!$A$4:$C$30,2,FALSE)</f>
        <v>7</v>
      </c>
      <c r="K459" s="54">
        <f>+VLOOKUP(I459,[1]codpension!$A$4:$D$30,4,FALSE)</f>
        <v>1</v>
      </c>
      <c r="L459" s="54">
        <f>+VLOOKUP(I459,[1]codpension!$A$4:$C$30,3,FALSE)</f>
        <v>1</v>
      </c>
    </row>
    <row r="460" spans="1:12">
      <c r="A460" s="48">
        <v>89</v>
      </c>
      <c r="B460" s="94">
        <v>522</v>
      </c>
      <c r="C460" s="55">
        <v>2467334.8800000013</v>
      </c>
      <c r="D460" s="51">
        <v>4726.6951724137953</v>
      </c>
      <c r="E460" s="51">
        <v>393.89126436781629</v>
      </c>
      <c r="F460" s="52" t="s">
        <v>152</v>
      </c>
      <c r="G460" s="53" t="s">
        <v>153</v>
      </c>
      <c r="H460" s="48" t="s">
        <v>48</v>
      </c>
      <c r="I460" s="48" t="str">
        <f t="shared" si="7"/>
        <v>VEJEZ-F</v>
      </c>
      <c r="J460" s="54">
        <f>+VLOOKUP(I460,[1]codpension!$A$4:$C$30,2,FALSE)</f>
        <v>7</v>
      </c>
      <c r="K460" s="54">
        <f>+VLOOKUP(I460,[1]codpension!$A$4:$D$30,4,FALSE)</f>
        <v>1</v>
      </c>
      <c r="L460" s="54">
        <f>+VLOOKUP(I460,[1]codpension!$A$4:$C$30,3,FALSE)</f>
        <v>1</v>
      </c>
    </row>
    <row r="461" spans="1:12">
      <c r="A461" s="48">
        <v>90</v>
      </c>
      <c r="B461" s="94">
        <v>442</v>
      </c>
      <c r="C461" s="55">
        <v>2114399.2799999998</v>
      </c>
      <c r="D461" s="51">
        <v>4783.7087782805429</v>
      </c>
      <c r="E461" s="51">
        <v>398.64239819004524</v>
      </c>
      <c r="F461" s="52" t="s">
        <v>152</v>
      </c>
      <c r="G461" s="53" t="s">
        <v>153</v>
      </c>
      <c r="H461" s="48" t="s">
        <v>48</v>
      </c>
      <c r="I461" s="48" t="str">
        <f t="shared" si="7"/>
        <v>VEJEZ-F</v>
      </c>
      <c r="J461" s="54">
        <f>+VLOOKUP(I461,[1]codpension!$A$4:$C$30,2,FALSE)</f>
        <v>7</v>
      </c>
      <c r="K461" s="54">
        <f>+VLOOKUP(I461,[1]codpension!$A$4:$D$30,4,FALSE)</f>
        <v>1</v>
      </c>
      <c r="L461" s="54">
        <f>+VLOOKUP(I461,[1]codpension!$A$4:$C$30,3,FALSE)</f>
        <v>1</v>
      </c>
    </row>
    <row r="462" spans="1:12">
      <c r="A462" s="48">
        <v>91</v>
      </c>
      <c r="B462" s="94">
        <v>356</v>
      </c>
      <c r="C462" s="55">
        <v>1639181.2800000005</v>
      </c>
      <c r="D462" s="51">
        <v>4604.4417977528101</v>
      </c>
      <c r="E462" s="51">
        <v>383.70348314606753</v>
      </c>
      <c r="F462" s="52" t="s">
        <v>152</v>
      </c>
      <c r="G462" s="53" t="s">
        <v>153</v>
      </c>
      <c r="H462" s="48" t="s">
        <v>48</v>
      </c>
      <c r="I462" s="48" t="str">
        <f t="shared" si="7"/>
        <v>VEJEZ-F</v>
      </c>
      <c r="J462" s="54">
        <f>+VLOOKUP(I462,[1]codpension!$A$4:$C$30,2,FALSE)</f>
        <v>7</v>
      </c>
      <c r="K462" s="54">
        <f>+VLOOKUP(I462,[1]codpension!$A$4:$D$30,4,FALSE)</f>
        <v>1</v>
      </c>
      <c r="L462" s="54">
        <f>+VLOOKUP(I462,[1]codpension!$A$4:$C$30,3,FALSE)</f>
        <v>1</v>
      </c>
    </row>
    <row r="463" spans="1:12">
      <c r="A463" s="48">
        <v>92</v>
      </c>
      <c r="B463" s="94">
        <v>334</v>
      </c>
      <c r="C463" s="55">
        <v>1484962.3199999998</v>
      </c>
      <c r="D463" s="51">
        <v>4445.99497005988</v>
      </c>
      <c r="E463" s="51">
        <v>370.49958083832331</v>
      </c>
      <c r="F463" s="52" t="s">
        <v>152</v>
      </c>
      <c r="G463" s="53" t="s">
        <v>153</v>
      </c>
      <c r="H463" s="48" t="s">
        <v>48</v>
      </c>
      <c r="I463" s="48" t="str">
        <f t="shared" si="7"/>
        <v>VEJEZ-F</v>
      </c>
      <c r="J463" s="54">
        <f>+VLOOKUP(I463,[1]codpension!$A$4:$C$30,2,FALSE)</f>
        <v>7</v>
      </c>
      <c r="K463" s="54">
        <f>+VLOOKUP(I463,[1]codpension!$A$4:$D$30,4,FALSE)</f>
        <v>1</v>
      </c>
      <c r="L463" s="54">
        <f>+VLOOKUP(I463,[1]codpension!$A$4:$C$30,3,FALSE)</f>
        <v>1</v>
      </c>
    </row>
    <row r="464" spans="1:12">
      <c r="A464" s="48">
        <v>93</v>
      </c>
      <c r="B464" s="94">
        <v>283</v>
      </c>
      <c r="C464" s="55">
        <v>1343257.4399999997</v>
      </c>
      <c r="D464" s="51">
        <v>4746.4927208480558</v>
      </c>
      <c r="E464" s="51">
        <v>395.54106007067134</v>
      </c>
      <c r="F464" s="52" t="s">
        <v>152</v>
      </c>
      <c r="G464" s="53" t="s">
        <v>153</v>
      </c>
      <c r="H464" s="48" t="s">
        <v>48</v>
      </c>
      <c r="I464" s="48" t="str">
        <f t="shared" si="7"/>
        <v>VEJEZ-F</v>
      </c>
      <c r="J464" s="54">
        <f>+VLOOKUP(I464,[1]codpension!$A$4:$C$30,2,FALSE)</f>
        <v>7</v>
      </c>
      <c r="K464" s="54">
        <f>+VLOOKUP(I464,[1]codpension!$A$4:$D$30,4,FALSE)</f>
        <v>1</v>
      </c>
      <c r="L464" s="54">
        <f>+VLOOKUP(I464,[1]codpension!$A$4:$C$30,3,FALSE)</f>
        <v>1</v>
      </c>
    </row>
    <row r="465" spans="1:12">
      <c r="A465" s="48">
        <v>94</v>
      </c>
      <c r="B465" s="94">
        <v>241</v>
      </c>
      <c r="C465" s="55">
        <v>1040367.8400000001</v>
      </c>
      <c r="D465" s="51">
        <v>4316.8790041493776</v>
      </c>
      <c r="E465" s="51">
        <v>359.73991701244813</v>
      </c>
      <c r="F465" s="52" t="s">
        <v>152</v>
      </c>
      <c r="G465" s="53" t="s">
        <v>153</v>
      </c>
      <c r="H465" s="48" t="s">
        <v>48</v>
      </c>
      <c r="I465" s="48" t="str">
        <f t="shared" si="7"/>
        <v>VEJEZ-F</v>
      </c>
      <c r="J465" s="54">
        <f>+VLOOKUP(I465,[1]codpension!$A$4:$C$30,2,FALSE)</f>
        <v>7</v>
      </c>
      <c r="K465" s="54">
        <f>+VLOOKUP(I465,[1]codpension!$A$4:$D$30,4,FALSE)</f>
        <v>1</v>
      </c>
      <c r="L465" s="54">
        <f>+VLOOKUP(I465,[1]codpension!$A$4:$C$30,3,FALSE)</f>
        <v>1</v>
      </c>
    </row>
    <row r="466" spans="1:12">
      <c r="A466" s="48">
        <v>95</v>
      </c>
      <c r="B466" s="94">
        <v>171</v>
      </c>
      <c r="C466" s="55">
        <v>751421.76</v>
      </c>
      <c r="D466" s="51">
        <v>4394.279298245614</v>
      </c>
      <c r="E466" s="51">
        <v>366.18994152046781</v>
      </c>
      <c r="F466" s="52" t="s">
        <v>152</v>
      </c>
      <c r="G466" s="53" t="s">
        <v>153</v>
      </c>
      <c r="H466" s="48" t="s">
        <v>48</v>
      </c>
      <c r="I466" s="48" t="str">
        <f t="shared" si="7"/>
        <v>VEJEZ-F</v>
      </c>
      <c r="J466" s="54">
        <f>+VLOOKUP(I466,[1]codpension!$A$4:$C$30,2,FALSE)</f>
        <v>7</v>
      </c>
      <c r="K466" s="54">
        <f>+VLOOKUP(I466,[1]codpension!$A$4:$D$30,4,FALSE)</f>
        <v>1</v>
      </c>
      <c r="L466" s="54">
        <f>+VLOOKUP(I466,[1]codpension!$A$4:$C$30,3,FALSE)</f>
        <v>1</v>
      </c>
    </row>
    <row r="467" spans="1:12">
      <c r="A467" s="48">
        <v>96</v>
      </c>
      <c r="B467" s="94">
        <v>140</v>
      </c>
      <c r="C467" s="55">
        <v>622560.96000000008</v>
      </c>
      <c r="D467" s="51">
        <v>4446.8640000000005</v>
      </c>
      <c r="E467" s="51">
        <v>370.57200000000006</v>
      </c>
      <c r="F467" s="52" t="s">
        <v>152</v>
      </c>
      <c r="G467" s="53" t="s">
        <v>153</v>
      </c>
      <c r="H467" s="48" t="s">
        <v>48</v>
      </c>
      <c r="I467" s="48" t="str">
        <f t="shared" si="7"/>
        <v>VEJEZ-F</v>
      </c>
      <c r="J467" s="54">
        <f>+VLOOKUP(I467,[1]codpension!$A$4:$C$30,2,FALSE)</f>
        <v>7</v>
      </c>
      <c r="K467" s="54">
        <f>+VLOOKUP(I467,[1]codpension!$A$4:$D$30,4,FALSE)</f>
        <v>1</v>
      </c>
      <c r="L467" s="54">
        <f>+VLOOKUP(I467,[1]codpension!$A$4:$C$30,3,FALSE)</f>
        <v>1</v>
      </c>
    </row>
    <row r="468" spans="1:12">
      <c r="A468" s="48">
        <v>97</v>
      </c>
      <c r="B468" s="94">
        <v>94</v>
      </c>
      <c r="C468" s="55">
        <v>375374.64</v>
      </c>
      <c r="D468" s="51">
        <v>3993.3472340425533</v>
      </c>
      <c r="E468" s="51">
        <v>332.77893617021277</v>
      </c>
      <c r="F468" s="52" t="s">
        <v>152</v>
      </c>
      <c r="G468" s="53" t="s">
        <v>153</v>
      </c>
      <c r="H468" s="48" t="s">
        <v>48</v>
      </c>
      <c r="I468" s="48" t="str">
        <f t="shared" si="7"/>
        <v>VEJEZ-F</v>
      </c>
      <c r="J468" s="54">
        <f>+VLOOKUP(I468,[1]codpension!$A$4:$C$30,2,FALSE)</f>
        <v>7</v>
      </c>
      <c r="K468" s="54">
        <f>+VLOOKUP(I468,[1]codpension!$A$4:$D$30,4,FALSE)</f>
        <v>1</v>
      </c>
      <c r="L468" s="54">
        <f>+VLOOKUP(I468,[1]codpension!$A$4:$C$30,3,FALSE)</f>
        <v>1</v>
      </c>
    </row>
    <row r="469" spans="1:12">
      <c r="A469" s="48">
        <v>98</v>
      </c>
      <c r="B469" s="94">
        <v>86</v>
      </c>
      <c r="C469" s="55">
        <v>325450.08000000007</v>
      </c>
      <c r="D469" s="51">
        <v>3784.3032558139544</v>
      </c>
      <c r="E469" s="51">
        <v>315.35860465116286</v>
      </c>
      <c r="F469" s="52" t="s">
        <v>152</v>
      </c>
      <c r="G469" s="53" t="s">
        <v>153</v>
      </c>
      <c r="H469" s="48" t="s">
        <v>48</v>
      </c>
      <c r="I469" s="48" t="str">
        <f t="shared" si="7"/>
        <v>VEJEZ-F</v>
      </c>
      <c r="J469" s="54">
        <f>+VLOOKUP(I469,[1]codpension!$A$4:$C$30,2,FALSE)</f>
        <v>7</v>
      </c>
      <c r="K469" s="54">
        <f>+VLOOKUP(I469,[1]codpension!$A$4:$D$30,4,FALSE)</f>
        <v>1</v>
      </c>
      <c r="L469" s="54">
        <f>+VLOOKUP(I469,[1]codpension!$A$4:$C$30,3,FALSE)</f>
        <v>1</v>
      </c>
    </row>
    <row r="470" spans="1:12">
      <c r="A470" s="48">
        <v>99</v>
      </c>
      <c r="B470" s="94">
        <v>57</v>
      </c>
      <c r="C470" s="55">
        <v>203694.71999999997</v>
      </c>
      <c r="D470" s="51">
        <v>3573.5915789473679</v>
      </c>
      <c r="E470" s="51">
        <v>297.79929824561401</v>
      </c>
      <c r="F470" s="52" t="s">
        <v>152</v>
      </c>
      <c r="G470" s="53" t="s">
        <v>153</v>
      </c>
      <c r="H470" s="48" t="s">
        <v>48</v>
      </c>
      <c r="I470" s="48" t="str">
        <f t="shared" si="7"/>
        <v>VEJEZ-F</v>
      </c>
      <c r="J470" s="54">
        <f>+VLOOKUP(I470,[1]codpension!$A$4:$C$30,2,FALSE)</f>
        <v>7</v>
      </c>
      <c r="K470" s="54">
        <f>+VLOOKUP(I470,[1]codpension!$A$4:$D$30,4,FALSE)</f>
        <v>1</v>
      </c>
      <c r="L470" s="54">
        <f>+VLOOKUP(I470,[1]codpension!$A$4:$C$30,3,FALSE)</f>
        <v>1</v>
      </c>
    </row>
    <row r="471" spans="1:12">
      <c r="A471" s="48">
        <v>100</v>
      </c>
      <c r="B471" s="94">
        <v>42</v>
      </c>
      <c r="C471" s="55">
        <v>181774.07999999996</v>
      </c>
      <c r="D471" s="51">
        <v>4327.9542857142851</v>
      </c>
      <c r="E471" s="51">
        <v>360.66285714285709</v>
      </c>
      <c r="F471" s="52" t="s">
        <v>152</v>
      </c>
      <c r="G471" s="53" t="s">
        <v>153</v>
      </c>
      <c r="H471" s="48" t="s">
        <v>48</v>
      </c>
      <c r="I471" s="48" t="str">
        <f t="shared" si="7"/>
        <v>VEJEZ-F</v>
      </c>
      <c r="J471" s="54">
        <f>+VLOOKUP(I471,[1]codpension!$A$4:$C$30,2,FALSE)</f>
        <v>7</v>
      </c>
      <c r="K471" s="54">
        <f>+VLOOKUP(I471,[1]codpension!$A$4:$D$30,4,FALSE)</f>
        <v>1</v>
      </c>
      <c r="L471" s="54">
        <f>+VLOOKUP(I471,[1]codpension!$A$4:$C$30,3,FALSE)</f>
        <v>1</v>
      </c>
    </row>
    <row r="472" spans="1:12">
      <c r="A472" s="48">
        <v>101</v>
      </c>
      <c r="B472" s="94">
        <v>32</v>
      </c>
      <c r="C472" s="55">
        <v>107681.99999999997</v>
      </c>
      <c r="D472" s="51">
        <v>3365.0624999999991</v>
      </c>
      <c r="E472" s="51">
        <v>280.42187499999994</v>
      </c>
      <c r="F472" s="52" t="s">
        <v>152</v>
      </c>
      <c r="G472" s="53" t="s">
        <v>153</v>
      </c>
      <c r="H472" s="48" t="s">
        <v>48</v>
      </c>
      <c r="I472" s="48" t="str">
        <f t="shared" si="7"/>
        <v>VEJEZ-F</v>
      </c>
      <c r="J472" s="54">
        <f>+VLOOKUP(I472,[1]codpension!$A$4:$C$30,2,FALSE)</f>
        <v>7</v>
      </c>
      <c r="K472" s="54">
        <f>+VLOOKUP(I472,[1]codpension!$A$4:$D$30,4,FALSE)</f>
        <v>1</v>
      </c>
      <c r="L472" s="54">
        <f>+VLOOKUP(I472,[1]codpension!$A$4:$C$30,3,FALSE)</f>
        <v>1</v>
      </c>
    </row>
    <row r="473" spans="1:12">
      <c r="A473" s="48">
        <v>102</v>
      </c>
      <c r="B473" s="94">
        <v>22</v>
      </c>
      <c r="C473" s="55">
        <v>79437.359999999986</v>
      </c>
      <c r="D473" s="51">
        <v>3610.7890909090902</v>
      </c>
      <c r="E473" s="51">
        <v>300.89909090909083</v>
      </c>
      <c r="F473" s="52" t="s">
        <v>152</v>
      </c>
      <c r="G473" s="53" t="s">
        <v>153</v>
      </c>
      <c r="H473" s="48" t="s">
        <v>48</v>
      </c>
      <c r="I473" s="48" t="str">
        <f t="shared" si="7"/>
        <v>VEJEZ-F</v>
      </c>
      <c r="J473" s="54">
        <f>+VLOOKUP(I473,[1]codpension!$A$4:$C$30,2,FALSE)</f>
        <v>7</v>
      </c>
      <c r="K473" s="54">
        <f>+VLOOKUP(I473,[1]codpension!$A$4:$D$30,4,FALSE)</f>
        <v>1</v>
      </c>
      <c r="L473" s="54">
        <f>+VLOOKUP(I473,[1]codpension!$A$4:$C$30,3,FALSE)</f>
        <v>1</v>
      </c>
    </row>
    <row r="474" spans="1:12">
      <c r="A474" s="48">
        <v>103</v>
      </c>
      <c r="B474" s="94">
        <v>14</v>
      </c>
      <c r="C474" s="55">
        <v>41544.239999999998</v>
      </c>
      <c r="D474" s="51">
        <v>2967.4457142857141</v>
      </c>
      <c r="E474" s="51">
        <v>247.28714285714284</v>
      </c>
      <c r="F474" s="52" t="s">
        <v>152</v>
      </c>
      <c r="G474" s="53" t="s">
        <v>153</v>
      </c>
      <c r="H474" s="48" t="s">
        <v>48</v>
      </c>
      <c r="I474" s="48" t="str">
        <f t="shared" si="7"/>
        <v>VEJEZ-F</v>
      </c>
      <c r="J474" s="54">
        <f>+VLOOKUP(I474,[1]codpension!$A$4:$C$30,2,FALSE)</f>
        <v>7</v>
      </c>
      <c r="K474" s="54">
        <f>+VLOOKUP(I474,[1]codpension!$A$4:$D$30,4,FALSE)</f>
        <v>1</v>
      </c>
      <c r="L474" s="54">
        <f>+VLOOKUP(I474,[1]codpension!$A$4:$C$30,3,FALSE)</f>
        <v>1</v>
      </c>
    </row>
    <row r="475" spans="1:12">
      <c r="A475" s="48">
        <v>104</v>
      </c>
      <c r="B475" s="94">
        <v>10</v>
      </c>
      <c r="C475" s="55">
        <v>30530.159999999996</v>
      </c>
      <c r="D475" s="51">
        <v>3053.0159999999996</v>
      </c>
      <c r="E475" s="51">
        <v>254.41799999999998</v>
      </c>
      <c r="F475" s="52" t="s">
        <v>152</v>
      </c>
      <c r="G475" s="53" t="s">
        <v>153</v>
      </c>
      <c r="H475" s="48" t="s">
        <v>48</v>
      </c>
      <c r="I475" s="48" t="str">
        <f t="shared" si="7"/>
        <v>VEJEZ-F</v>
      </c>
      <c r="J475" s="54">
        <f>+VLOOKUP(I475,[1]codpension!$A$4:$C$30,2,FALSE)</f>
        <v>7</v>
      </c>
      <c r="K475" s="54">
        <f>+VLOOKUP(I475,[1]codpension!$A$4:$D$30,4,FALSE)</f>
        <v>1</v>
      </c>
      <c r="L475" s="54">
        <f>+VLOOKUP(I475,[1]codpension!$A$4:$C$30,3,FALSE)</f>
        <v>1</v>
      </c>
    </row>
    <row r="476" spans="1:12">
      <c r="A476" s="48">
        <v>105</v>
      </c>
      <c r="B476" s="94">
        <v>7</v>
      </c>
      <c r="C476" s="55">
        <v>18356.400000000001</v>
      </c>
      <c r="D476" s="51">
        <v>2622.3428571428572</v>
      </c>
      <c r="E476" s="51">
        <v>218.52857142857144</v>
      </c>
      <c r="F476" s="52" t="s">
        <v>152</v>
      </c>
      <c r="G476" s="53" t="s">
        <v>153</v>
      </c>
      <c r="H476" s="48" t="s">
        <v>48</v>
      </c>
      <c r="I476" s="48" t="str">
        <f t="shared" si="7"/>
        <v>VEJEZ-F</v>
      </c>
      <c r="J476" s="54">
        <f>+VLOOKUP(I476,[1]codpension!$A$4:$C$30,2,FALSE)</f>
        <v>7</v>
      </c>
      <c r="K476" s="54">
        <f>+VLOOKUP(I476,[1]codpension!$A$4:$D$30,4,FALSE)</f>
        <v>1</v>
      </c>
      <c r="L476" s="54">
        <f>+VLOOKUP(I476,[1]codpension!$A$4:$C$30,3,FALSE)</f>
        <v>1</v>
      </c>
    </row>
    <row r="477" spans="1:12">
      <c r="A477" s="48">
        <v>106</v>
      </c>
      <c r="B477" s="94">
        <v>5</v>
      </c>
      <c r="C477" s="55">
        <v>16258.560000000001</v>
      </c>
      <c r="D477" s="51">
        <v>3251.7120000000004</v>
      </c>
      <c r="E477" s="51">
        <v>270.97600000000006</v>
      </c>
      <c r="F477" s="52" t="s">
        <v>152</v>
      </c>
      <c r="G477" s="53" t="s">
        <v>153</v>
      </c>
      <c r="H477" s="48" t="s">
        <v>48</v>
      </c>
      <c r="I477" s="48" t="str">
        <f t="shared" si="7"/>
        <v>VEJEZ-F</v>
      </c>
      <c r="J477" s="54">
        <f>+VLOOKUP(I477,[1]codpension!$A$4:$C$30,2,FALSE)</f>
        <v>7</v>
      </c>
      <c r="K477" s="54">
        <f>+VLOOKUP(I477,[1]codpension!$A$4:$D$30,4,FALSE)</f>
        <v>1</v>
      </c>
      <c r="L477" s="54">
        <f>+VLOOKUP(I477,[1]codpension!$A$4:$C$30,3,FALSE)</f>
        <v>1</v>
      </c>
    </row>
    <row r="478" spans="1:12">
      <c r="A478" s="48">
        <v>107</v>
      </c>
      <c r="B478" s="94">
        <v>4</v>
      </c>
      <c r="C478" s="55">
        <v>9388.7999999999993</v>
      </c>
      <c r="D478" s="51">
        <v>2347.1999999999998</v>
      </c>
      <c r="E478" s="51">
        <v>195.6</v>
      </c>
      <c r="F478" s="52" t="s">
        <v>152</v>
      </c>
      <c r="G478" s="53" t="s">
        <v>153</v>
      </c>
      <c r="H478" s="48" t="s">
        <v>48</v>
      </c>
      <c r="I478" s="48" t="str">
        <f t="shared" si="7"/>
        <v>VEJEZ-F</v>
      </c>
      <c r="J478" s="54">
        <f>+VLOOKUP(I478,[1]codpension!$A$4:$C$30,2,FALSE)</f>
        <v>7</v>
      </c>
      <c r="K478" s="54">
        <f>+VLOOKUP(I478,[1]codpension!$A$4:$D$30,4,FALSE)</f>
        <v>1</v>
      </c>
      <c r="L478" s="54">
        <f>+VLOOKUP(I478,[1]codpension!$A$4:$C$30,3,FALSE)</f>
        <v>1</v>
      </c>
    </row>
    <row r="479" spans="1:12">
      <c r="A479" s="48">
        <v>108</v>
      </c>
      <c r="B479" s="94">
        <v>1</v>
      </c>
      <c r="C479" s="55">
        <v>2580</v>
      </c>
      <c r="D479" s="51">
        <v>2580</v>
      </c>
      <c r="E479" s="51">
        <v>215</v>
      </c>
      <c r="F479" s="52" t="s">
        <v>152</v>
      </c>
      <c r="G479" s="53" t="s">
        <v>153</v>
      </c>
      <c r="H479" s="48" t="s">
        <v>48</v>
      </c>
      <c r="I479" s="48" t="str">
        <f t="shared" si="7"/>
        <v>VEJEZ-F</v>
      </c>
      <c r="J479" s="54">
        <f>+VLOOKUP(I479,[1]codpension!$A$4:$C$30,2,FALSE)</f>
        <v>7</v>
      </c>
      <c r="K479" s="54">
        <f>+VLOOKUP(I479,[1]codpension!$A$4:$D$30,4,FALSE)</f>
        <v>1</v>
      </c>
      <c r="L479" s="54">
        <f>+VLOOKUP(I479,[1]codpension!$A$4:$C$30,3,FALSE)</f>
        <v>1</v>
      </c>
    </row>
    <row r="480" spans="1:12" ht="15" thickBot="1">
      <c r="A480" s="57">
        <v>111</v>
      </c>
      <c r="B480" s="95">
        <v>2</v>
      </c>
      <c r="C480" s="64">
        <v>5692.32</v>
      </c>
      <c r="D480" s="65">
        <v>2846.16</v>
      </c>
      <c r="E480" s="65">
        <v>237.17999999999998</v>
      </c>
      <c r="F480" s="66" t="s">
        <v>152</v>
      </c>
      <c r="G480" s="67" t="s">
        <v>153</v>
      </c>
      <c r="H480" s="57" t="s">
        <v>48</v>
      </c>
      <c r="I480" s="57" t="str">
        <f t="shared" si="7"/>
        <v>VEJEZ-F</v>
      </c>
      <c r="J480" s="68">
        <f>+VLOOKUP(I480,[1]codpension!$A$4:$C$30,2,FALSE)</f>
        <v>7</v>
      </c>
      <c r="K480" s="68">
        <f>+VLOOKUP(I480,[1]codpension!$A$4:$D$30,4,FALSE)</f>
        <v>1</v>
      </c>
      <c r="L480" s="68">
        <f>+VLOOKUP(I480,[1]codpension!$A$4:$C$30,3,FALSE)</f>
        <v>1</v>
      </c>
    </row>
    <row r="481" spans="1:12" ht="15" thickTop="1">
      <c r="A481" s="56">
        <v>79</v>
      </c>
      <c r="B481" s="93">
        <v>2</v>
      </c>
      <c r="C481" s="58">
        <v>17690.16</v>
      </c>
      <c r="D481" s="59">
        <v>8845.08</v>
      </c>
      <c r="E481" s="59">
        <v>737.09</v>
      </c>
      <c r="F481" s="60" t="s">
        <v>154</v>
      </c>
      <c r="G481" s="61" t="s">
        <v>153</v>
      </c>
      <c r="H481" s="56" t="s">
        <v>48</v>
      </c>
      <c r="I481" s="56" t="str">
        <f t="shared" si="7"/>
        <v>VEJEZ ANTICIPADA HASTA 1992-F</v>
      </c>
      <c r="J481" s="62">
        <f>+VLOOKUP(I481,[1]codpension!$A$4:$C$30,2,FALSE)</f>
        <v>7</v>
      </c>
      <c r="K481" s="62">
        <f>+VLOOKUP(I481,[1]codpension!$A$4:$D$30,4,FALSE)</f>
        <v>1</v>
      </c>
      <c r="L481" s="62">
        <f>+VLOOKUP(I481,[1]codpension!$A$4:$C$30,3,FALSE)</f>
        <v>1</v>
      </c>
    </row>
    <row r="482" spans="1:12">
      <c r="A482" s="48">
        <v>80</v>
      </c>
      <c r="B482" s="94">
        <v>364</v>
      </c>
      <c r="C482" s="55">
        <v>1630789.6800000006</v>
      </c>
      <c r="D482" s="51">
        <v>4480.1914285714302</v>
      </c>
      <c r="E482" s="51">
        <v>373.34928571428583</v>
      </c>
      <c r="F482" s="52" t="s">
        <v>154</v>
      </c>
      <c r="G482" s="53" t="s">
        <v>153</v>
      </c>
      <c r="H482" s="48" t="s">
        <v>48</v>
      </c>
      <c r="I482" s="48" t="str">
        <f t="shared" si="7"/>
        <v>VEJEZ ANTICIPADA HASTA 1992-F</v>
      </c>
      <c r="J482" s="54">
        <f>+VLOOKUP(I482,[1]codpension!$A$4:$C$30,2,FALSE)</f>
        <v>7</v>
      </c>
      <c r="K482" s="54">
        <f>+VLOOKUP(I482,[1]codpension!$A$4:$D$30,4,FALSE)</f>
        <v>1</v>
      </c>
      <c r="L482" s="54">
        <f>+VLOOKUP(I482,[1]codpension!$A$4:$C$30,3,FALSE)</f>
        <v>1</v>
      </c>
    </row>
    <row r="483" spans="1:12">
      <c r="A483" s="48">
        <v>81</v>
      </c>
      <c r="B483" s="94">
        <v>565</v>
      </c>
      <c r="C483" s="55">
        <v>2770127.7599999988</v>
      </c>
      <c r="D483" s="51">
        <v>4902.8809911504404</v>
      </c>
      <c r="E483" s="51">
        <v>408.57341592920335</v>
      </c>
      <c r="F483" s="52" t="s">
        <v>154</v>
      </c>
      <c r="G483" s="53" t="s">
        <v>153</v>
      </c>
      <c r="H483" s="48" t="s">
        <v>48</v>
      </c>
      <c r="I483" s="48" t="str">
        <f t="shared" si="7"/>
        <v>VEJEZ ANTICIPADA HASTA 1992-F</v>
      </c>
      <c r="J483" s="54">
        <f>+VLOOKUP(I483,[1]codpension!$A$4:$C$30,2,FALSE)</f>
        <v>7</v>
      </c>
      <c r="K483" s="54">
        <f>+VLOOKUP(I483,[1]codpension!$A$4:$D$30,4,FALSE)</f>
        <v>1</v>
      </c>
      <c r="L483" s="54">
        <f>+VLOOKUP(I483,[1]codpension!$A$4:$C$30,3,FALSE)</f>
        <v>1</v>
      </c>
    </row>
    <row r="484" spans="1:12">
      <c r="A484" s="48">
        <v>82</v>
      </c>
      <c r="B484" s="94">
        <v>563</v>
      </c>
      <c r="C484" s="55">
        <v>2703083.2799999989</v>
      </c>
      <c r="D484" s="51">
        <v>4801.2136412078135</v>
      </c>
      <c r="E484" s="51">
        <v>400.10113676731777</v>
      </c>
      <c r="F484" s="52" t="s">
        <v>154</v>
      </c>
      <c r="G484" s="53" t="s">
        <v>153</v>
      </c>
      <c r="H484" s="48" t="s">
        <v>48</v>
      </c>
      <c r="I484" s="48" t="str">
        <f t="shared" si="7"/>
        <v>VEJEZ ANTICIPADA HASTA 1992-F</v>
      </c>
      <c r="J484" s="54">
        <f>+VLOOKUP(I484,[1]codpension!$A$4:$C$30,2,FALSE)</f>
        <v>7</v>
      </c>
      <c r="K484" s="54">
        <f>+VLOOKUP(I484,[1]codpension!$A$4:$D$30,4,FALSE)</f>
        <v>1</v>
      </c>
      <c r="L484" s="54">
        <f>+VLOOKUP(I484,[1]codpension!$A$4:$C$30,3,FALSE)</f>
        <v>1</v>
      </c>
    </row>
    <row r="485" spans="1:12">
      <c r="A485" s="48">
        <v>83</v>
      </c>
      <c r="B485" s="94">
        <v>533</v>
      </c>
      <c r="C485" s="55">
        <v>2636153.2800000007</v>
      </c>
      <c r="D485" s="51">
        <v>4945.8785741088195</v>
      </c>
      <c r="E485" s="51">
        <v>412.15654784240161</v>
      </c>
      <c r="F485" s="52" t="s">
        <v>154</v>
      </c>
      <c r="G485" s="53" t="s">
        <v>153</v>
      </c>
      <c r="H485" s="48" t="s">
        <v>48</v>
      </c>
      <c r="I485" s="48" t="str">
        <f t="shared" si="7"/>
        <v>VEJEZ ANTICIPADA HASTA 1992-F</v>
      </c>
      <c r="J485" s="54">
        <f>+VLOOKUP(I485,[1]codpension!$A$4:$C$30,2,FALSE)</f>
        <v>7</v>
      </c>
      <c r="K485" s="54">
        <f>+VLOOKUP(I485,[1]codpension!$A$4:$D$30,4,FALSE)</f>
        <v>1</v>
      </c>
      <c r="L485" s="54">
        <f>+VLOOKUP(I485,[1]codpension!$A$4:$C$30,3,FALSE)</f>
        <v>1</v>
      </c>
    </row>
    <row r="486" spans="1:12">
      <c r="A486" s="48">
        <v>84</v>
      </c>
      <c r="B486" s="94">
        <v>464</v>
      </c>
      <c r="C486" s="55">
        <v>2298382.3200000008</v>
      </c>
      <c r="D486" s="51">
        <v>4953.4101724137945</v>
      </c>
      <c r="E486" s="51">
        <v>412.78418103448286</v>
      </c>
      <c r="F486" s="52" t="s">
        <v>154</v>
      </c>
      <c r="G486" s="53" t="s">
        <v>153</v>
      </c>
      <c r="H486" s="48" t="s">
        <v>48</v>
      </c>
      <c r="I486" s="48" t="str">
        <f t="shared" si="7"/>
        <v>VEJEZ ANTICIPADA HASTA 1992-F</v>
      </c>
      <c r="J486" s="54">
        <f>+VLOOKUP(I486,[1]codpension!$A$4:$C$30,2,FALSE)</f>
        <v>7</v>
      </c>
      <c r="K486" s="54">
        <f>+VLOOKUP(I486,[1]codpension!$A$4:$D$30,4,FALSE)</f>
        <v>1</v>
      </c>
      <c r="L486" s="54">
        <f>+VLOOKUP(I486,[1]codpension!$A$4:$C$30,3,FALSE)</f>
        <v>1</v>
      </c>
    </row>
    <row r="487" spans="1:12">
      <c r="A487" s="48">
        <v>85</v>
      </c>
      <c r="B487" s="94">
        <v>410</v>
      </c>
      <c r="C487" s="55">
        <v>2044266.2400000007</v>
      </c>
      <c r="D487" s="51">
        <v>4986.0152195121964</v>
      </c>
      <c r="E487" s="51">
        <v>415.50126829268305</v>
      </c>
      <c r="F487" s="52" t="s">
        <v>154</v>
      </c>
      <c r="G487" s="53" t="s">
        <v>153</v>
      </c>
      <c r="H487" s="48" t="s">
        <v>48</v>
      </c>
      <c r="I487" s="48" t="str">
        <f t="shared" si="7"/>
        <v>VEJEZ ANTICIPADA HASTA 1992-F</v>
      </c>
      <c r="J487" s="54">
        <f>+VLOOKUP(I487,[1]codpension!$A$4:$C$30,2,FALSE)</f>
        <v>7</v>
      </c>
      <c r="K487" s="54">
        <f>+VLOOKUP(I487,[1]codpension!$A$4:$D$30,4,FALSE)</f>
        <v>1</v>
      </c>
      <c r="L487" s="54">
        <f>+VLOOKUP(I487,[1]codpension!$A$4:$C$30,3,FALSE)</f>
        <v>1</v>
      </c>
    </row>
    <row r="488" spans="1:12">
      <c r="A488" s="48">
        <v>86</v>
      </c>
      <c r="B488" s="94">
        <v>326</v>
      </c>
      <c r="C488" s="55">
        <v>1568523.600000001</v>
      </c>
      <c r="D488" s="51">
        <v>4811.4220858895733</v>
      </c>
      <c r="E488" s="51">
        <v>400.95184049079779</v>
      </c>
      <c r="F488" s="52" t="s">
        <v>154</v>
      </c>
      <c r="G488" s="53" t="s">
        <v>153</v>
      </c>
      <c r="H488" s="48" t="s">
        <v>48</v>
      </c>
      <c r="I488" s="48" t="str">
        <f t="shared" si="7"/>
        <v>VEJEZ ANTICIPADA HASTA 1992-F</v>
      </c>
      <c r="J488" s="54">
        <f>+VLOOKUP(I488,[1]codpension!$A$4:$C$30,2,FALSE)</f>
        <v>7</v>
      </c>
      <c r="K488" s="54">
        <f>+VLOOKUP(I488,[1]codpension!$A$4:$D$30,4,FALSE)</f>
        <v>1</v>
      </c>
      <c r="L488" s="54">
        <f>+VLOOKUP(I488,[1]codpension!$A$4:$C$30,3,FALSE)</f>
        <v>1</v>
      </c>
    </row>
    <row r="489" spans="1:12">
      <c r="A489" s="48">
        <v>87</v>
      </c>
      <c r="B489" s="94">
        <v>292</v>
      </c>
      <c r="C489" s="55">
        <v>1332745.2</v>
      </c>
      <c r="D489" s="51">
        <v>4564.1958904109588</v>
      </c>
      <c r="E489" s="51">
        <v>380.34965753424655</v>
      </c>
      <c r="F489" s="52" t="s">
        <v>154</v>
      </c>
      <c r="G489" s="53" t="s">
        <v>153</v>
      </c>
      <c r="H489" s="48" t="s">
        <v>48</v>
      </c>
      <c r="I489" s="48" t="str">
        <f t="shared" si="7"/>
        <v>VEJEZ ANTICIPADA HASTA 1992-F</v>
      </c>
      <c r="J489" s="54">
        <f>+VLOOKUP(I489,[1]codpension!$A$4:$C$30,2,FALSE)</f>
        <v>7</v>
      </c>
      <c r="K489" s="54">
        <f>+VLOOKUP(I489,[1]codpension!$A$4:$D$30,4,FALSE)</f>
        <v>1</v>
      </c>
      <c r="L489" s="54">
        <f>+VLOOKUP(I489,[1]codpension!$A$4:$C$30,3,FALSE)</f>
        <v>1</v>
      </c>
    </row>
    <row r="490" spans="1:12">
      <c r="A490" s="48">
        <v>88</v>
      </c>
      <c r="B490" s="94">
        <v>242</v>
      </c>
      <c r="C490" s="55">
        <v>1107725.9999999993</v>
      </c>
      <c r="D490" s="51">
        <v>4577.3801652892535</v>
      </c>
      <c r="E490" s="51">
        <v>381.44834710743777</v>
      </c>
      <c r="F490" s="52" t="s">
        <v>154</v>
      </c>
      <c r="G490" s="53" t="s">
        <v>153</v>
      </c>
      <c r="H490" s="48" t="s">
        <v>48</v>
      </c>
      <c r="I490" s="48" t="str">
        <f t="shared" si="7"/>
        <v>VEJEZ ANTICIPADA HASTA 1992-F</v>
      </c>
      <c r="J490" s="54">
        <f>+VLOOKUP(I490,[1]codpension!$A$4:$C$30,2,FALSE)</f>
        <v>7</v>
      </c>
      <c r="K490" s="54">
        <f>+VLOOKUP(I490,[1]codpension!$A$4:$D$30,4,FALSE)</f>
        <v>1</v>
      </c>
      <c r="L490" s="54">
        <f>+VLOOKUP(I490,[1]codpension!$A$4:$C$30,3,FALSE)</f>
        <v>1</v>
      </c>
    </row>
    <row r="491" spans="1:12">
      <c r="A491" s="48">
        <v>89</v>
      </c>
      <c r="B491" s="94">
        <v>200</v>
      </c>
      <c r="C491" s="55">
        <v>946929.59999999963</v>
      </c>
      <c r="D491" s="51">
        <v>4734.6479999999983</v>
      </c>
      <c r="E491" s="51">
        <v>394.55399999999986</v>
      </c>
      <c r="F491" s="52" t="s">
        <v>154</v>
      </c>
      <c r="G491" s="53" t="s">
        <v>153</v>
      </c>
      <c r="H491" s="48" t="s">
        <v>48</v>
      </c>
      <c r="I491" s="48" t="str">
        <f t="shared" si="7"/>
        <v>VEJEZ ANTICIPADA HASTA 1992-F</v>
      </c>
      <c r="J491" s="54">
        <f>+VLOOKUP(I491,[1]codpension!$A$4:$C$30,2,FALSE)</f>
        <v>7</v>
      </c>
      <c r="K491" s="54">
        <f>+VLOOKUP(I491,[1]codpension!$A$4:$D$30,4,FALSE)</f>
        <v>1</v>
      </c>
      <c r="L491" s="54">
        <f>+VLOOKUP(I491,[1]codpension!$A$4:$C$30,3,FALSE)</f>
        <v>1</v>
      </c>
    </row>
    <row r="492" spans="1:12">
      <c r="A492" s="48">
        <v>90</v>
      </c>
      <c r="B492" s="94">
        <v>209</v>
      </c>
      <c r="C492" s="55">
        <v>1010945.04</v>
      </c>
      <c r="D492" s="51">
        <v>4837.0576076555026</v>
      </c>
      <c r="E492" s="51">
        <v>403.08813397129188</v>
      </c>
      <c r="F492" s="52" t="s">
        <v>154</v>
      </c>
      <c r="G492" s="53" t="s">
        <v>153</v>
      </c>
      <c r="H492" s="48" t="s">
        <v>48</v>
      </c>
      <c r="I492" s="48" t="str">
        <f t="shared" si="7"/>
        <v>VEJEZ ANTICIPADA HASTA 1992-F</v>
      </c>
      <c r="J492" s="54">
        <f>+VLOOKUP(I492,[1]codpension!$A$4:$C$30,2,FALSE)</f>
        <v>7</v>
      </c>
      <c r="K492" s="54">
        <f>+VLOOKUP(I492,[1]codpension!$A$4:$D$30,4,FALSE)</f>
        <v>1</v>
      </c>
      <c r="L492" s="54">
        <f>+VLOOKUP(I492,[1]codpension!$A$4:$C$30,3,FALSE)</f>
        <v>1</v>
      </c>
    </row>
    <row r="493" spans="1:12">
      <c r="A493" s="48">
        <v>91</v>
      </c>
      <c r="B493" s="94">
        <v>134</v>
      </c>
      <c r="C493" s="55">
        <v>667365.59999999974</v>
      </c>
      <c r="D493" s="51">
        <v>4980.3402985074608</v>
      </c>
      <c r="E493" s="51">
        <v>415.02835820895507</v>
      </c>
      <c r="F493" s="52" t="s">
        <v>154</v>
      </c>
      <c r="G493" s="53" t="s">
        <v>153</v>
      </c>
      <c r="H493" s="48" t="s">
        <v>48</v>
      </c>
      <c r="I493" s="48" t="str">
        <f t="shared" si="7"/>
        <v>VEJEZ ANTICIPADA HASTA 1992-F</v>
      </c>
      <c r="J493" s="54">
        <f>+VLOOKUP(I493,[1]codpension!$A$4:$C$30,2,FALSE)</f>
        <v>7</v>
      </c>
      <c r="K493" s="54">
        <f>+VLOOKUP(I493,[1]codpension!$A$4:$D$30,4,FALSE)</f>
        <v>1</v>
      </c>
      <c r="L493" s="54">
        <f>+VLOOKUP(I493,[1]codpension!$A$4:$C$30,3,FALSE)</f>
        <v>1</v>
      </c>
    </row>
    <row r="494" spans="1:12">
      <c r="A494" s="48">
        <v>92</v>
      </c>
      <c r="B494" s="94">
        <v>113</v>
      </c>
      <c r="C494" s="55">
        <v>556176.96</v>
      </c>
      <c r="D494" s="51">
        <v>4921.92</v>
      </c>
      <c r="E494" s="51">
        <v>410.16</v>
      </c>
      <c r="F494" s="52" t="s">
        <v>154</v>
      </c>
      <c r="G494" s="53" t="s">
        <v>153</v>
      </c>
      <c r="H494" s="48" t="s">
        <v>48</v>
      </c>
      <c r="I494" s="48" t="str">
        <f t="shared" si="7"/>
        <v>VEJEZ ANTICIPADA HASTA 1992-F</v>
      </c>
      <c r="J494" s="54">
        <f>+VLOOKUP(I494,[1]codpension!$A$4:$C$30,2,FALSE)</f>
        <v>7</v>
      </c>
      <c r="K494" s="54">
        <f>+VLOOKUP(I494,[1]codpension!$A$4:$D$30,4,FALSE)</f>
        <v>1</v>
      </c>
      <c r="L494" s="54">
        <f>+VLOOKUP(I494,[1]codpension!$A$4:$C$30,3,FALSE)</f>
        <v>1</v>
      </c>
    </row>
    <row r="495" spans="1:12">
      <c r="A495" s="48">
        <v>93</v>
      </c>
      <c r="B495" s="94">
        <v>60</v>
      </c>
      <c r="C495" s="55">
        <v>265111.43999999994</v>
      </c>
      <c r="D495" s="51">
        <v>4418.5239999999994</v>
      </c>
      <c r="E495" s="51">
        <v>368.21033333333327</v>
      </c>
      <c r="F495" s="52" t="s">
        <v>154</v>
      </c>
      <c r="G495" s="53" t="s">
        <v>153</v>
      </c>
      <c r="H495" s="48" t="s">
        <v>48</v>
      </c>
      <c r="I495" s="48" t="str">
        <f t="shared" si="7"/>
        <v>VEJEZ ANTICIPADA HASTA 1992-F</v>
      </c>
      <c r="J495" s="54">
        <f>+VLOOKUP(I495,[1]codpension!$A$4:$C$30,2,FALSE)</f>
        <v>7</v>
      </c>
      <c r="K495" s="54">
        <f>+VLOOKUP(I495,[1]codpension!$A$4:$D$30,4,FALSE)</f>
        <v>1</v>
      </c>
      <c r="L495" s="54">
        <f>+VLOOKUP(I495,[1]codpension!$A$4:$C$30,3,FALSE)</f>
        <v>1</v>
      </c>
    </row>
    <row r="496" spans="1:12">
      <c r="A496" s="48">
        <v>94</v>
      </c>
      <c r="B496" s="94">
        <v>47</v>
      </c>
      <c r="C496" s="55">
        <v>183732.48000000001</v>
      </c>
      <c r="D496" s="51">
        <v>3909.2017021276597</v>
      </c>
      <c r="E496" s="51">
        <v>325.76680851063833</v>
      </c>
      <c r="F496" s="52" t="s">
        <v>154</v>
      </c>
      <c r="G496" s="53" t="s">
        <v>153</v>
      </c>
      <c r="H496" s="48" t="s">
        <v>48</v>
      </c>
      <c r="I496" s="48" t="str">
        <f t="shared" si="7"/>
        <v>VEJEZ ANTICIPADA HASTA 1992-F</v>
      </c>
      <c r="J496" s="54">
        <f>+VLOOKUP(I496,[1]codpension!$A$4:$C$30,2,FALSE)</f>
        <v>7</v>
      </c>
      <c r="K496" s="54">
        <f>+VLOOKUP(I496,[1]codpension!$A$4:$D$30,4,FALSE)</f>
        <v>1</v>
      </c>
      <c r="L496" s="54">
        <f>+VLOOKUP(I496,[1]codpension!$A$4:$C$30,3,FALSE)</f>
        <v>1</v>
      </c>
    </row>
    <row r="497" spans="1:12">
      <c r="A497" s="48">
        <v>95</v>
      </c>
      <c r="B497" s="94">
        <v>53</v>
      </c>
      <c r="C497" s="55">
        <v>192502.31999999998</v>
      </c>
      <c r="D497" s="51">
        <v>3632.1192452830182</v>
      </c>
      <c r="E497" s="51">
        <v>302.67660377358487</v>
      </c>
      <c r="F497" s="52" t="s">
        <v>154</v>
      </c>
      <c r="G497" s="53" t="s">
        <v>153</v>
      </c>
      <c r="H497" s="48" t="s">
        <v>48</v>
      </c>
      <c r="I497" s="48" t="str">
        <f t="shared" si="7"/>
        <v>VEJEZ ANTICIPADA HASTA 1992-F</v>
      </c>
      <c r="J497" s="54">
        <f>+VLOOKUP(I497,[1]codpension!$A$4:$C$30,2,FALSE)</f>
        <v>7</v>
      </c>
      <c r="K497" s="54">
        <f>+VLOOKUP(I497,[1]codpension!$A$4:$D$30,4,FALSE)</f>
        <v>1</v>
      </c>
      <c r="L497" s="54">
        <f>+VLOOKUP(I497,[1]codpension!$A$4:$C$30,3,FALSE)</f>
        <v>1</v>
      </c>
    </row>
    <row r="498" spans="1:12">
      <c r="A498" s="48">
        <v>96</v>
      </c>
      <c r="B498" s="94">
        <v>53</v>
      </c>
      <c r="C498" s="55">
        <v>178866.47999999998</v>
      </c>
      <c r="D498" s="51">
        <v>3374.8392452830185</v>
      </c>
      <c r="E498" s="51">
        <v>281.23660377358487</v>
      </c>
      <c r="F498" s="52" t="s">
        <v>154</v>
      </c>
      <c r="G498" s="53" t="s">
        <v>153</v>
      </c>
      <c r="H498" s="48" t="s">
        <v>48</v>
      </c>
      <c r="I498" s="48" t="str">
        <f t="shared" si="7"/>
        <v>VEJEZ ANTICIPADA HASTA 1992-F</v>
      </c>
      <c r="J498" s="54">
        <f>+VLOOKUP(I498,[1]codpension!$A$4:$C$30,2,FALSE)</f>
        <v>7</v>
      </c>
      <c r="K498" s="54">
        <f>+VLOOKUP(I498,[1]codpension!$A$4:$D$30,4,FALSE)</f>
        <v>1</v>
      </c>
      <c r="L498" s="54">
        <f>+VLOOKUP(I498,[1]codpension!$A$4:$C$30,3,FALSE)</f>
        <v>1</v>
      </c>
    </row>
    <row r="499" spans="1:12">
      <c r="A499" s="48">
        <v>97</v>
      </c>
      <c r="B499" s="94">
        <v>37</v>
      </c>
      <c r="C499" s="55">
        <v>117289.68</v>
      </c>
      <c r="D499" s="51">
        <v>3169.9913513513511</v>
      </c>
      <c r="E499" s="51">
        <v>264.16594594594591</v>
      </c>
      <c r="F499" s="52" t="s">
        <v>154</v>
      </c>
      <c r="G499" s="53" t="s">
        <v>153</v>
      </c>
      <c r="H499" s="48" t="s">
        <v>48</v>
      </c>
      <c r="I499" s="48" t="str">
        <f t="shared" si="7"/>
        <v>VEJEZ ANTICIPADA HASTA 1992-F</v>
      </c>
      <c r="J499" s="54">
        <f>+VLOOKUP(I499,[1]codpension!$A$4:$C$30,2,FALSE)</f>
        <v>7</v>
      </c>
      <c r="K499" s="54">
        <f>+VLOOKUP(I499,[1]codpension!$A$4:$D$30,4,FALSE)</f>
        <v>1</v>
      </c>
      <c r="L499" s="54">
        <f>+VLOOKUP(I499,[1]codpension!$A$4:$C$30,3,FALSE)</f>
        <v>1</v>
      </c>
    </row>
    <row r="500" spans="1:12">
      <c r="A500" s="48">
        <v>98</v>
      </c>
      <c r="B500" s="94">
        <v>33</v>
      </c>
      <c r="C500" s="55">
        <v>99275.520000000019</v>
      </c>
      <c r="D500" s="51">
        <v>3008.3490909090915</v>
      </c>
      <c r="E500" s="51">
        <v>250.69575757575763</v>
      </c>
      <c r="F500" s="52" t="s">
        <v>154</v>
      </c>
      <c r="G500" s="53" t="s">
        <v>153</v>
      </c>
      <c r="H500" s="48" t="s">
        <v>48</v>
      </c>
      <c r="I500" s="48" t="str">
        <f t="shared" si="7"/>
        <v>VEJEZ ANTICIPADA HASTA 1992-F</v>
      </c>
      <c r="J500" s="54">
        <f>+VLOOKUP(I500,[1]codpension!$A$4:$C$30,2,FALSE)</f>
        <v>7</v>
      </c>
      <c r="K500" s="54">
        <f>+VLOOKUP(I500,[1]codpension!$A$4:$D$30,4,FALSE)</f>
        <v>1</v>
      </c>
      <c r="L500" s="54">
        <f>+VLOOKUP(I500,[1]codpension!$A$4:$C$30,3,FALSE)</f>
        <v>1</v>
      </c>
    </row>
    <row r="501" spans="1:12">
      <c r="A501" s="48">
        <v>99</v>
      </c>
      <c r="B501" s="94">
        <v>9</v>
      </c>
      <c r="C501" s="55">
        <v>24171.360000000001</v>
      </c>
      <c r="D501" s="51">
        <v>2685.7066666666669</v>
      </c>
      <c r="E501" s="51">
        <v>223.8088888888889</v>
      </c>
      <c r="F501" s="52" t="s">
        <v>154</v>
      </c>
      <c r="G501" s="53" t="s">
        <v>153</v>
      </c>
      <c r="H501" s="48" t="s">
        <v>48</v>
      </c>
      <c r="I501" s="48" t="str">
        <f t="shared" si="7"/>
        <v>VEJEZ ANTICIPADA HASTA 1992-F</v>
      </c>
      <c r="J501" s="54">
        <f>+VLOOKUP(I501,[1]codpension!$A$4:$C$30,2,FALSE)</f>
        <v>7</v>
      </c>
      <c r="K501" s="54">
        <f>+VLOOKUP(I501,[1]codpension!$A$4:$D$30,4,FALSE)</f>
        <v>1</v>
      </c>
      <c r="L501" s="54">
        <f>+VLOOKUP(I501,[1]codpension!$A$4:$C$30,3,FALSE)</f>
        <v>1</v>
      </c>
    </row>
    <row r="502" spans="1:12">
      <c r="A502" s="48">
        <v>100</v>
      </c>
      <c r="B502" s="94">
        <v>7</v>
      </c>
      <c r="C502" s="55">
        <v>21164.879999999997</v>
      </c>
      <c r="D502" s="51">
        <v>3023.5542857142855</v>
      </c>
      <c r="E502" s="51">
        <v>251.96285714285713</v>
      </c>
      <c r="F502" s="52" t="s">
        <v>154</v>
      </c>
      <c r="G502" s="53" t="s">
        <v>153</v>
      </c>
      <c r="H502" s="48" t="s">
        <v>48</v>
      </c>
      <c r="I502" s="48" t="str">
        <f t="shared" si="7"/>
        <v>VEJEZ ANTICIPADA HASTA 1992-F</v>
      </c>
      <c r="J502" s="54">
        <f>+VLOOKUP(I502,[1]codpension!$A$4:$C$30,2,FALSE)</f>
        <v>7</v>
      </c>
      <c r="K502" s="54">
        <f>+VLOOKUP(I502,[1]codpension!$A$4:$D$30,4,FALSE)</f>
        <v>1</v>
      </c>
      <c r="L502" s="54">
        <f>+VLOOKUP(I502,[1]codpension!$A$4:$C$30,3,FALSE)</f>
        <v>1</v>
      </c>
    </row>
    <row r="503" spans="1:12" ht="15" thickBot="1">
      <c r="A503" s="57">
        <v>101</v>
      </c>
      <c r="B503" s="95">
        <v>4</v>
      </c>
      <c r="C503" s="64">
        <v>9365.52</v>
      </c>
      <c r="D503" s="65">
        <v>2341.38</v>
      </c>
      <c r="E503" s="65">
        <v>195.11500000000001</v>
      </c>
      <c r="F503" s="66" t="s">
        <v>154</v>
      </c>
      <c r="G503" s="67" t="s">
        <v>153</v>
      </c>
      <c r="H503" s="57" t="s">
        <v>48</v>
      </c>
      <c r="I503" s="57" t="str">
        <f t="shared" si="7"/>
        <v>VEJEZ ANTICIPADA HASTA 1992-F</v>
      </c>
      <c r="J503" s="68">
        <f>+VLOOKUP(I503,[1]codpension!$A$4:$C$30,2,FALSE)</f>
        <v>7</v>
      </c>
      <c r="K503" s="68">
        <f>+VLOOKUP(I503,[1]codpension!$A$4:$D$30,4,FALSE)</f>
        <v>1</v>
      </c>
      <c r="L503" s="68">
        <f>+VLOOKUP(I503,[1]codpension!$A$4:$C$30,3,FALSE)</f>
        <v>1</v>
      </c>
    </row>
    <row r="504" spans="1:12" ht="15" thickTop="1">
      <c r="A504" s="56">
        <v>55</v>
      </c>
      <c r="B504" s="90">
        <v>60</v>
      </c>
      <c r="C504" s="58">
        <v>142156.32</v>
      </c>
      <c r="D504" s="59">
        <v>2369.2719999999999</v>
      </c>
      <c r="E504" s="59">
        <v>197.43933333333334</v>
      </c>
      <c r="F504" s="60" t="s">
        <v>155</v>
      </c>
      <c r="G504" s="61" t="s">
        <v>153</v>
      </c>
      <c r="H504" s="56" t="s">
        <v>48</v>
      </c>
      <c r="I504" s="56" t="str">
        <f t="shared" si="7"/>
        <v>VEJEZ PROPORCIONAL ANTICIPADA-F</v>
      </c>
      <c r="J504" s="62">
        <f>+VLOOKUP(I504,[1]codpension!$A$4:$C$30,2,FALSE)</f>
        <v>7</v>
      </c>
      <c r="K504" s="62">
        <f>+VLOOKUP(I504,[1]codpension!$A$4:$D$30,4,FALSE)</f>
        <v>1</v>
      </c>
      <c r="L504" s="62">
        <f>+VLOOKUP(I504,[1]codpension!$A$4:$C$30,3,FALSE)</f>
        <v>1</v>
      </c>
    </row>
    <row r="505" spans="1:12">
      <c r="A505" s="48">
        <v>56</v>
      </c>
      <c r="B505" s="91">
        <v>142</v>
      </c>
      <c r="C505" s="55">
        <v>399365.52000000014</v>
      </c>
      <c r="D505" s="51">
        <v>2812.4332394366206</v>
      </c>
      <c r="E505" s="51">
        <v>234.36943661971839</v>
      </c>
      <c r="F505" s="52" t="s">
        <v>155</v>
      </c>
      <c r="G505" s="53" t="s">
        <v>153</v>
      </c>
      <c r="H505" s="48" t="s">
        <v>48</v>
      </c>
      <c r="I505" s="48" t="str">
        <f t="shared" si="7"/>
        <v>VEJEZ PROPORCIONAL ANTICIPADA-F</v>
      </c>
      <c r="J505" s="54">
        <f>+VLOOKUP(I505,[1]codpension!$A$4:$C$30,2,FALSE)</f>
        <v>7</v>
      </c>
      <c r="K505" s="54">
        <f>+VLOOKUP(I505,[1]codpension!$A$4:$D$30,4,FALSE)</f>
        <v>1</v>
      </c>
      <c r="L505" s="54">
        <f>+VLOOKUP(I505,[1]codpension!$A$4:$C$30,3,FALSE)</f>
        <v>1</v>
      </c>
    </row>
    <row r="506" spans="1:12">
      <c r="A506" s="48">
        <v>57</v>
      </c>
      <c r="B506" s="91">
        <v>125</v>
      </c>
      <c r="C506" s="55">
        <v>364721.99999999994</v>
      </c>
      <c r="D506" s="51">
        <v>2917.7759999999994</v>
      </c>
      <c r="E506" s="51">
        <v>243.14799999999994</v>
      </c>
      <c r="F506" s="52" t="s">
        <v>155</v>
      </c>
      <c r="G506" s="53" t="s">
        <v>153</v>
      </c>
      <c r="H506" s="48" t="s">
        <v>48</v>
      </c>
      <c r="I506" s="48" t="str">
        <f t="shared" si="7"/>
        <v>VEJEZ PROPORCIONAL ANTICIPADA-F</v>
      </c>
      <c r="J506" s="54">
        <f>+VLOOKUP(I506,[1]codpension!$A$4:$C$30,2,FALSE)</f>
        <v>7</v>
      </c>
      <c r="K506" s="54">
        <f>+VLOOKUP(I506,[1]codpension!$A$4:$D$30,4,FALSE)</f>
        <v>1</v>
      </c>
      <c r="L506" s="54">
        <f>+VLOOKUP(I506,[1]codpension!$A$4:$C$30,3,FALSE)</f>
        <v>1</v>
      </c>
    </row>
    <row r="507" spans="1:12">
      <c r="A507" s="48">
        <v>58</v>
      </c>
      <c r="B507" s="91">
        <v>108</v>
      </c>
      <c r="C507" s="55">
        <v>325878.00000000006</v>
      </c>
      <c r="D507" s="51">
        <v>3017.3888888888896</v>
      </c>
      <c r="E507" s="51">
        <v>251.44907407407413</v>
      </c>
      <c r="F507" s="52" t="s">
        <v>155</v>
      </c>
      <c r="G507" s="53" t="s">
        <v>153</v>
      </c>
      <c r="H507" s="48" t="s">
        <v>48</v>
      </c>
      <c r="I507" s="48" t="str">
        <f t="shared" si="7"/>
        <v>VEJEZ PROPORCIONAL ANTICIPADA-F</v>
      </c>
      <c r="J507" s="54">
        <f>+VLOOKUP(I507,[1]codpension!$A$4:$C$30,2,FALSE)</f>
        <v>7</v>
      </c>
      <c r="K507" s="54">
        <f>+VLOOKUP(I507,[1]codpension!$A$4:$D$30,4,FALSE)</f>
        <v>1</v>
      </c>
      <c r="L507" s="54">
        <f>+VLOOKUP(I507,[1]codpension!$A$4:$C$30,3,FALSE)</f>
        <v>1</v>
      </c>
    </row>
    <row r="508" spans="1:12">
      <c r="A508" s="48">
        <v>59</v>
      </c>
      <c r="B508" s="91">
        <v>96</v>
      </c>
      <c r="C508" s="55">
        <v>246939.60000000006</v>
      </c>
      <c r="D508" s="51">
        <v>2572.2875000000008</v>
      </c>
      <c r="E508" s="51">
        <v>214.35729166666673</v>
      </c>
      <c r="F508" s="52" t="s">
        <v>155</v>
      </c>
      <c r="G508" s="53" t="s">
        <v>153</v>
      </c>
      <c r="H508" s="48" t="s">
        <v>48</v>
      </c>
      <c r="I508" s="48" t="str">
        <f t="shared" si="7"/>
        <v>VEJEZ PROPORCIONAL ANTICIPADA-F</v>
      </c>
      <c r="J508" s="54">
        <f>+VLOOKUP(I508,[1]codpension!$A$4:$C$30,2,FALSE)</f>
        <v>7</v>
      </c>
      <c r="K508" s="54">
        <f>+VLOOKUP(I508,[1]codpension!$A$4:$D$30,4,FALSE)</f>
        <v>1</v>
      </c>
      <c r="L508" s="54">
        <f>+VLOOKUP(I508,[1]codpension!$A$4:$C$30,3,FALSE)</f>
        <v>1</v>
      </c>
    </row>
    <row r="509" spans="1:12">
      <c r="A509" s="48">
        <v>60</v>
      </c>
      <c r="B509" s="91">
        <v>109</v>
      </c>
      <c r="C509" s="55">
        <v>286276.32</v>
      </c>
      <c r="D509" s="51">
        <v>2626.3882568807339</v>
      </c>
      <c r="E509" s="51">
        <v>218.86568807339449</v>
      </c>
      <c r="F509" s="52" t="s">
        <v>155</v>
      </c>
      <c r="G509" s="53" t="s">
        <v>153</v>
      </c>
      <c r="H509" s="48" t="s">
        <v>48</v>
      </c>
      <c r="I509" s="48" t="str">
        <f t="shared" si="7"/>
        <v>VEJEZ PROPORCIONAL ANTICIPADA-F</v>
      </c>
      <c r="J509" s="54">
        <f>+VLOOKUP(I509,[1]codpension!$A$4:$C$30,2,FALSE)</f>
        <v>7</v>
      </c>
      <c r="K509" s="54">
        <f>+VLOOKUP(I509,[1]codpension!$A$4:$D$30,4,FALSE)</f>
        <v>1</v>
      </c>
      <c r="L509" s="54">
        <f>+VLOOKUP(I509,[1]codpension!$A$4:$C$30,3,FALSE)</f>
        <v>1</v>
      </c>
    </row>
    <row r="510" spans="1:12">
      <c r="A510" s="48">
        <v>61</v>
      </c>
      <c r="B510" s="91">
        <v>116</v>
      </c>
      <c r="C510" s="55">
        <v>295366.8</v>
      </c>
      <c r="D510" s="51">
        <v>2546.2655172413793</v>
      </c>
      <c r="E510" s="51">
        <v>212.18879310344826</v>
      </c>
      <c r="F510" s="52" t="s">
        <v>155</v>
      </c>
      <c r="G510" s="53" t="s">
        <v>153</v>
      </c>
      <c r="H510" s="48" t="s">
        <v>48</v>
      </c>
      <c r="I510" s="48" t="str">
        <f t="shared" si="7"/>
        <v>VEJEZ PROPORCIONAL ANTICIPADA-F</v>
      </c>
      <c r="J510" s="54">
        <f>+VLOOKUP(I510,[1]codpension!$A$4:$C$30,2,FALSE)</f>
        <v>7</v>
      </c>
      <c r="K510" s="54">
        <f>+VLOOKUP(I510,[1]codpension!$A$4:$D$30,4,FALSE)</f>
        <v>1</v>
      </c>
      <c r="L510" s="54">
        <f>+VLOOKUP(I510,[1]codpension!$A$4:$C$30,3,FALSE)</f>
        <v>1</v>
      </c>
    </row>
    <row r="511" spans="1:12">
      <c r="A511" s="48">
        <v>62</v>
      </c>
      <c r="B511" s="91">
        <v>120</v>
      </c>
      <c r="C511" s="55">
        <v>310240.07999999978</v>
      </c>
      <c r="D511" s="51">
        <v>2585.333999999998</v>
      </c>
      <c r="E511" s="51">
        <v>215.44449999999983</v>
      </c>
      <c r="F511" s="52" t="s">
        <v>155</v>
      </c>
      <c r="G511" s="53" t="s">
        <v>153</v>
      </c>
      <c r="H511" s="48" t="s">
        <v>48</v>
      </c>
      <c r="I511" s="48" t="str">
        <f t="shared" si="7"/>
        <v>VEJEZ PROPORCIONAL ANTICIPADA-F</v>
      </c>
      <c r="J511" s="54">
        <f>+VLOOKUP(I511,[1]codpension!$A$4:$C$30,2,FALSE)</f>
        <v>7</v>
      </c>
      <c r="K511" s="54">
        <f>+VLOOKUP(I511,[1]codpension!$A$4:$D$30,4,FALSE)</f>
        <v>1</v>
      </c>
      <c r="L511" s="54">
        <f>+VLOOKUP(I511,[1]codpension!$A$4:$C$30,3,FALSE)</f>
        <v>1</v>
      </c>
    </row>
    <row r="512" spans="1:12">
      <c r="A512" s="48">
        <v>63</v>
      </c>
      <c r="B512" s="91">
        <v>119</v>
      </c>
      <c r="C512" s="55">
        <v>286072.55999999994</v>
      </c>
      <c r="D512" s="51">
        <v>2403.9710924369742</v>
      </c>
      <c r="E512" s="51">
        <v>200.33092436974786</v>
      </c>
      <c r="F512" s="52" t="s">
        <v>155</v>
      </c>
      <c r="G512" s="53" t="s">
        <v>153</v>
      </c>
      <c r="H512" s="48" t="s">
        <v>48</v>
      </c>
      <c r="I512" s="48" t="str">
        <f t="shared" si="7"/>
        <v>VEJEZ PROPORCIONAL ANTICIPADA-F</v>
      </c>
      <c r="J512" s="54">
        <f>+VLOOKUP(I512,[1]codpension!$A$4:$C$30,2,FALSE)</f>
        <v>7</v>
      </c>
      <c r="K512" s="54">
        <f>+VLOOKUP(I512,[1]codpension!$A$4:$D$30,4,FALSE)</f>
        <v>1</v>
      </c>
      <c r="L512" s="54">
        <f>+VLOOKUP(I512,[1]codpension!$A$4:$C$30,3,FALSE)</f>
        <v>1</v>
      </c>
    </row>
    <row r="513" spans="1:12">
      <c r="A513" s="48">
        <v>64</v>
      </c>
      <c r="B513" s="91">
        <v>126</v>
      </c>
      <c r="C513" s="55">
        <v>329579.76</v>
      </c>
      <c r="D513" s="51">
        <v>2615.712380952381</v>
      </c>
      <c r="E513" s="51">
        <v>217.97603174603174</v>
      </c>
      <c r="F513" s="52" t="s">
        <v>155</v>
      </c>
      <c r="G513" s="53" t="s">
        <v>153</v>
      </c>
      <c r="H513" s="48" t="s">
        <v>48</v>
      </c>
      <c r="I513" s="48" t="str">
        <f t="shared" si="7"/>
        <v>VEJEZ PROPORCIONAL ANTICIPADA-F</v>
      </c>
      <c r="J513" s="54">
        <f>+VLOOKUP(I513,[1]codpension!$A$4:$C$30,2,FALSE)</f>
        <v>7</v>
      </c>
      <c r="K513" s="54">
        <f>+VLOOKUP(I513,[1]codpension!$A$4:$D$30,4,FALSE)</f>
        <v>1</v>
      </c>
      <c r="L513" s="54">
        <f>+VLOOKUP(I513,[1]codpension!$A$4:$C$30,3,FALSE)</f>
        <v>1</v>
      </c>
    </row>
    <row r="514" spans="1:12">
      <c r="A514" s="48">
        <v>65</v>
      </c>
      <c r="B514" s="91">
        <v>120</v>
      </c>
      <c r="C514" s="55">
        <v>324122.40000000008</v>
      </c>
      <c r="D514" s="51">
        <v>2701.0200000000009</v>
      </c>
      <c r="E514" s="51">
        <v>225.08500000000006</v>
      </c>
      <c r="F514" s="52" t="s">
        <v>155</v>
      </c>
      <c r="G514" s="53" t="s">
        <v>153</v>
      </c>
      <c r="H514" s="48" t="s">
        <v>48</v>
      </c>
      <c r="I514" s="48" t="str">
        <f t="shared" si="7"/>
        <v>VEJEZ PROPORCIONAL ANTICIPADA-F</v>
      </c>
      <c r="J514" s="54">
        <f>+VLOOKUP(I514,[1]codpension!$A$4:$C$30,2,FALSE)</f>
        <v>7</v>
      </c>
      <c r="K514" s="54">
        <f>+VLOOKUP(I514,[1]codpension!$A$4:$D$30,4,FALSE)</f>
        <v>1</v>
      </c>
      <c r="L514" s="54">
        <f>+VLOOKUP(I514,[1]codpension!$A$4:$C$30,3,FALSE)</f>
        <v>1</v>
      </c>
    </row>
    <row r="515" spans="1:12">
      <c r="A515" s="48">
        <v>66</v>
      </c>
      <c r="B515" s="91">
        <v>143</v>
      </c>
      <c r="C515" s="55">
        <v>367111.20000000013</v>
      </c>
      <c r="D515" s="51">
        <v>2567.2111888111899</v>
      </c>
      <c r="E515" s="51">
        <v>213.93426573426584</v>
      </c>
      <c r="F515" s="52" t="s">
        <v>155</v>
      </c>
      <c r="G515" s="53" t="s">
        <v>153</v>
      </c>
      <c r="H515" s="48" t="s">
        <v>48</v>
      </c>
      <c r="I515" s="48" t="str">
        <f t="shared" si="7"/>
        <v>VEJEZ PROPORCIONAL ANTICIPADA-F</v>
      </c>
      <c r="J515" s="54">
        <f>+VLOOKUP(I515,[1]codpension!$A$4:$C$30,2,FALSE)</f>
        <v>7</v>
      </c>
      <c r="K515" s="54">
        <f>+VLOOKUP(I515,[1]codpension!$A$4:$D$30,4,FALSE)</f>
        <v>1</v>
      </c>
      <c r="L515" s="54">
        <f>+VLOOKUP(I515,[1]codpension!$A$4:$C$30,3,FALSE)</f>
        <v>1</v>
      </c>
    </row>
    <row r="516" spans="1:12">
      <c r="A516" s="48">
        <v>67</v>
      </c>
      <c r="B516" s="91">
        <v>63</v>
      </c>
      <c r="C516" s="55">
        <v>167847.12000000008</v>
      </c>
      <c r="D516" s="51">
        <v>2664.2400000000011</v>
      </c>
      <c r="E516" s="51">
        <v>222.0200000000001</v>
      </c>
      <c r="F516" s="52" t="s">
        <v>155</v>
      </c>
      <c r="G516" s="53" t="s">
        <v>153</v>
      </c>
      <c r="H516" s="48" t="s">
        <v>48</v>
      </c>
      <c r="I516" s="48" t="str">
        <f t="shared" ref="I516:I579" si="8">+F516&amp;"-"&amp;H516</f>
        <v>VEJEZ PROPORCIONAL ANTICIPADA-F</v>
      </c>
      <c r="J516" s="54">
        <f>+VLOOKUP(I516,[1]codpension!$A$4:$C$30,2,FALSE)</f>
        <v>7</v>
      </c>
      <c r="K516" s="54">
        <f>+VLOOKUP(I516,[1]codpension!$A$4:$D$30,4,FALSE)</f>
        <v>1</v>
      </c>
      <c r="L516" s="54">
        <f>+VLOOKUP(I516,[1]codpension!$A$4:$C$30,3,FALSE)</f>
        <v>1</v>
      </c>
    </row>
    <row r="517" spans="1:12">
      <c r="A517" s="48">
        <v>68</v>
      </c>
      <c r="B517" s="91">
        <v>85</v>
      </c>
      <c r="C517" s="55">
        <v>248100.24</v>
      </c>
      <c r="D517" s="51">
        <v>2918.8263529411765</v>
      </c>
      <c r="E517" s="51">
        <v>243.2355294117647</v>
      </c>
      <c r="F517" s="52" t="s">
        <v>155</v>
      </c>
      <c r="G517" s="53" t="s">
        <v>153</v>
      </c>
      <c r="H517" s="48" t="s">
        <v>48</v>
      </c>
      <c r="I517" s="48" t="str">
        <f t="shared" si="8"/>
        <v>VEJEZ PROPORCIONAL ANTICIPADA-F</v>
      </c>
      <c r="J517" s="54">
        <f>+VLOOKUP(I517,[1]codpension!$A$4:$C$30,2,FALSE)</f>
        <v>7</v>
      </c>
      <c r="K517" s="54">
        <f>+VLOOKUP(I517,[1]codpension!$A$4:$D$30,4,FALSE)</f>
        <v>1</v>
      </c>
      <c r="L517" s="54">
        <f>+VLOOKUP(I517,[1]codpension!$A$4:$C$30,3,FALSE)</f>
        <v>1</v>
      </c>
    </row>
    <row r="518" spans="1:12">
      <c r="A518" s="48">
        <v>69</v>
      </c>
      <c r="B518" s="91">
        <v>75</v>
      </c>
      <c r="C518" s="55">
        <v>214671.11999999994</v>
      </c>
      <c r="D518" s="51">
        <v>2862.2815999999993</v>
      </c>
      <c r="E518" s="51">
        <v>238.52346666666662</v>
      </c>
      <c r="F518" s="52" t="s">
        <v>155</v>
      </c>
      <c r="G518" s="53" t="s">
        <v>153</v>
      </c>
      <c r="H518" s="48" t="s">
        <v>48</v>
      </c>
      <c r="I518" s="48" t="str">
        <f t="shared" si="8"/>
        <v>VEJEZ PROPORCIONAL ANTICIPADA-F</v>
      </c>
      <c r="J518" s="54">
        <f>+VLOOKUP(I518,[1]codpension!$A$4:$C$30,2,FALSE)</f>
        <v>7</v>
      </c>
      <c r="K518" s="54">
        <f>+VLOOKUP(I518,[1]codpension!$A$4:$D$30,4,FALSE)</f>
        <v>1</v>
      </c>
      <c r="L518" s="54">
        <f>+VLOOKUP(I518,[1]codpension!$A$4:$C$30,3,FALSE)</f>
        <v>1</v>
      </c>
    </row>
    <row r="519" spans="1:12">
      <c r="A519" s="48">
        <v>70</v>
      </c>
      <c r="B519" s="91">
        <v>74</v>
      </c>
      <c r="C519" s="55">
        <v>213419.28000000009</v>
      </c>
      <c r="D519" s="51">
        <v>2884.0443243243253</v>
      </c>
      <c r="E519" s="51">
        <v>240.33702702702712</v>
      </c>
      <c r="F519" s="52" t="s">
        <v>155</v>
      </c>
      <c r="G519" s="53" t="s">
        <v>153</v>
      </c>
      <c r="H519" s="48" t="s">
        <v>48</v>
      </c>
      <c r="I519" s="48" t="str">
        <f t="shared" si="8"/>
        <v>VEJEZ PROPORCIONAL ANTICIPADA-F</v>
      </c>
      <c r="J519" s="54">
        <f>+VLOOKUP(I519,[1]codpension!$A$4:$C$30,2,FALSE)</f>
        <v>7</v>
      </c>
      <c r="K519" s="54">
        <f>+VLOOKUP(I519,[1]codpension!$A$4:$D$30,4,FALSE)</f>
        <v>1</v>
      </c>
      <c r="L519" s="54">
        <f>+VLOOKUP(I519,[1]codpension!$A$4:$C$30,3,FALSE)</f>
        <v>1</v>
      </c>
    </row>
    <row r="520" spans="1:12">
      <c r="A520" s="48">
        <v>71</v>
      </c>
      <c r="B520" s="91">
        <v>13</v>
      </c>
      <c r="C520" s="55">
        <v>38218.080000000002</v>
      </c>
      <c r="D520" s="51">
        <v>2939.8523076923079</v>
      </c>
      <c r="E520" s="51">
        <v>244.98769230769233</v>
      </c>
      <c r="F520" s="52" t="s">
        <v>155</v>
      </c>
      <c r="G520" s="53" t="s">
        <v>153</v>
      </c>
      <c r="H520" s="48" t="s">
        <v>48</v>
      </c>
      <c r="I520" s="48" t="str">
        <f t="shared" si="8"/>
        <v>VEJEZ PROPORCIONAL ANTICIPADA-F</v>
      </c>
      <c r="J520" s="54">
        <f>+VLOOKUP(I520,[1]codpension!$A$4:$C$30,2,FALSE)</f>
        <v>7</v>
      </c>
      <c r="K520" s="54">
        <f>+VLOOKUP(I520,[1]codpension!$A$4:$D$30,4,FALSE)</f>
        <v>1</v>
      </c>
      <c r="L520" s="54">
        <f>+VLOOKUP(I520,[1]codpension!$A$4:$C$30,3,FALSE)</f>
        <v>1</v>
      </c>
    </row>
    <row r="521" spans="1:12" ht="15" thickBot="1">
      <c r="A521" s="57">
        <v>72</v>
      </c>
      <c r="B521" s="92">
        <v>1</v>
      </c>
      <c r="C521" s="64">
        <v>2129.52</v>
      </c>
      <c r="D521" s="65">
        <v>2129.52</v>
      </c>
      <c r="E521" s="65">
        <v>177.46</v>
      </c>
      <c r="F521" s="66" t="s">
        <v>155</v>
      </c>
      <c r="G521" s="67" t="s">
        <v>153</v>
      </c>
      <c r="H521" s="57" t="s">
        <v>48</v>
      </c>
      <c r="I521" s="57" t="str">
        <f t="shared" si="8"/>
        <v>VEJEZ PROPORCIONAL ANTICIPADA-F</v>
      </c>
      <c r="J521" s="68">
        <f>+VLOOKUP(I521,[1]codpension!$A$4:$C$30,2,FALSE)</f>
        <v>7</v>
      </c>
      <c r="K521" s="68">
        <f>+VLOOKUP(I521,[1]codpension!$A$4:$D$30,4,FALSE)</f>
        <v>1</v>
      </c>
      <c r="L521" s="68">
        <f>+VLOOKUP(I521,[1]codpension!$A$4:$C$30,3,FALSE)</f>
        <v>1</v>
      </c>
    </row>
    <row r="522" spans="1:12" ht="15" thickTop="1">
      <c r="A522" s="56">
        <v>57</v>
      </c>
      <c r="B522" s="90">
        <v>298</v>
      </c>
      <c r="C522" s="58">
        <v>1005300.7199999993</v>
      </c>
      <c r="D522" s="59">
        <v>3373.4923489932862</v>
      </c>
      <c r="E522" s="59">
        <v>281.1243624161072</v>
      </c>
      <c r="F522" s="60" t="s">
        <v>156</v>
      </c>
      <c r="G522" s="61" t="s">
        <v>153</v>
      </c>
      <c r="H522" s="56" t="s">
        <v>48</v>
      </c>
      <c r="I522" s="56" t="str">
        <f t="shared" si="8"/>
        <v>VEJEZ PROPORCIONAL-F</v>
      </c>
      <c r="J522" s="62">
        <f>+VLOOKUP(I522,[1]codpension!$A$4:$C$30,2,FALSE)</f>
        <v>7</v>
      </c>
      <c r="K522" s="62">
        <f>+VLOOKUP(I522,[1]codpension!$A$4:$D$30,4,FALSE)</f>
        <v>1</v>
      </c>
      <c r="L522" s="62">
        <f>+VLOOKUP(I522,[1]codpension!$A$4:$C$30,3,FALSE)</f>
        <v>1</v>
      </c>
    </row>
    <row r="523" spans="1:12">
      <c r="A523" s="48">
        <v>58</v>
      </c>
      <c r="B523" s="91">
        <v>575</v>
      </c>
      <c r="C523" s="55">
        <v>1968149.9999999993</v>
      </c>
      <c r="D523" s="51">
        <v>3422.8695652173901</v>
      </c>
      <c r="E523" s="51">
        <v>285.23913043478251</v>
      </c>
      <c r="F523" s="52" t="s">
        <v>156</v>
      </c>
      <c r="G523" s="53" t="s">
        <v>153</v>
      </c>
      <c r="H523" s="48" t="s">
        <v>48</v>
      </c>
      <c r="I523" s="48" t="str">
        <f t="shared" si="8"/>
        <v>VEJEZ PROPORCIONAL-F</v>
      </c>
      <c r="J523" s="54">
        <f>+VLOOKUP(I523,[1]codpension!$A$4:$C$30,2,FALSE)</f>
        <v>7</v>
      </c>
      <c r="K523" s="54">
        <f>+VLOOKUP(I523,[1]codpension!$A$4:$D$30,4,FALSE)</f>
        <v>1</v>
      </c>
      <c r="L523" s="54">
        <f>+VLOOKUP(I523,[1]codpension!$A$4:$C$30,3,FALSE)</f>
        <v>1</v>
      </c>
    </row>
    <row r="524" spans="1:12">
      <c r="A524" s="48">
        <v>59</v>
      </c>
      <c r="B524" s="91">
        <v>673</v>
      </c>
      <c r="C524" s="55">
        <v>2293863.8400000003</v>
      </c>
      <c r="D524" s="51">
        <v>3408.4158098068356</v>
      </c>
      <c r="E524" s="51">
        <v>284.0346508172363</v>
      </c>
      <c r="F524" s="52" t="s">
        <v>156</v>
      </c>
      <c r="G524" s="53" t="s">
        <v>153</v>
      </c>
      <c r="H524" s="48" t="s">
        <v>48</v>
      </c>
      <c r="I524" s="48" t="str">
        <f t="shared" si="8"/>
        <v>VEJEZ PROPORCIONAL-F</v>
      </c>
      <c r="J524" s="54">
        <f>+VLOOKUP(I524,[1]codpension!$A$4:$C$30,2,FALSE)</f>
        <v>7</v>
      </c>
      <c r="K524" s="54">
        <f>+VLOOKUP(I524,[1]codpension!$A$4:$D$30,4,FALSE)</f>
        <v>1</v>
      </c>
      <c r="L524" s="54">
        <f>+VLOOKUP(I524,[1]codpension!$A$4:$C$30,3,FALSE)</f>
        <v>1</v>
      </c>
    </row>
    <row r="525" spans="1:12">
      <c r="A525" s="48">
        <v>60</v>
      </c>
      <c r="B525" s="91">
        <v>769</v>
      </c>
      <c r="C525" s="55">
        <v>2616145.2000000011</v>
      </c>
      <c r="D525" s="51">
        <v>3402.0093628088439</v>
      </c>
      <c r="E525" s="51">
        <v>283.50078023407031</v>
      </c>
      <c r="F525" s="52" t="s">
        <v>156</v>
      </c>
      <c r="G525" s="53" t="s">
        <v>153</v>
      </c>
      <c r="H525" s="48" t="s">
        <v>48</v>
      </c>
      <c r="I525" s="48" t="str">
        <f t="shared" si="8"/>
        <v>VEJEZ PROPORCIONAL-F</v>
      </c>
      <c r="J525" s="54">
        <f>+VLOOKUP(I525,[1]codpension!$A$4:$C$30,2,FALSE)</f>
        <v>7</v>
      </c>
      <c r="K525" s="54">
        <f>+VLOOKUP(I525,[1]codpension!$A$4:$D$30,4,FALSE)</f>
        <v>1</v>
      </c>
      <c r="L525" s="54">
        <f>+VLOOKUP(I525,[1]codpension!$A$4:$C$30,3,FALSE)</f>
        <v>1</v>
      </c>
    </row>
    <row r="526" spans="1:12">
      <c r="A526" s="48">
        <v>61</v>
      </c>
      <c r="B526" s="91">
        <v>778</v>
      </c>
      <c r="C526" s="55">
        <v>2551922.6400000066</v>
      </c>
      <c r="D526" s="51">
        <v>3280.1062210796999</v>
      </c>
      <c r="E526" s="51">
        <v>273.34218508997498</v>
      </c>
      <c r="F526" s="52" t="s">
        <v>156</v>
      </c>
      <c r="G526" s="53" t="s">
        <v>153</v>
      </c>
      <c r="H526" s="48" t="s">
        <v>48</v>
      </c>
      <c r="I526" s="48" t="str">
        <f t="shared" si="8"/>
        <v>VEJEZ PROPORCIONAL-F</v>
      </c>
      <c r="J526" s="54">
        <f>+VLOOKUP(I526,[1]codpension!$A$4:$C$30,2,FALSE)</f>
        <v>7</v>
      </c>
      <c r="K526" s="54">
        <f>+VLOOKUP(I526,[1]codpension!$A$4:$D$30,4,FALSE)</f>
        <v>1</v>
      </c>
      <c r="L526" s="54">
        <f>+VLOOKUP(I526,[1]codpension!$A$4:$C$30,3,FALSE)</f>
        <v>1</v>
      </c>
    </row>
    <row r="527" spans="1:12">
      <c r="A527" s="48">
        <v>62</v>
      </c>
      <c r="B527" s="91">
        <v>796</v>
      </c>
      <c r="C527" s="55">
        <v>2604521.5200000019</v>
      </c>
      <c r="D527" s="51">
        <v>3272.0119597989974</v>
      </c>
      <c r="E527" s="51">
        <v>272.66766331658312</v>
      </c>
      <c r="F527" s="52" t="s">
        <v>156</v>
      </c>
      <c r="G527" s="53" t="s">
        <v>153</v>
      </c>
      <c r="H527" s="48" t="s">
        <v>48</v>
      </c>
      <c r="I527" s="48" t="str">
        <f t="shared" si="8"/>
        <v>VEJEZ PROPORCIONAL-F</v>
      </c>
      <c r="J527" s="54">
        <f>+VLOOKUP(I527,[1]codpension!$A$4:$C$30,2,FALSE)</f>
        <v>7</v>
      </c>
      <c r="K527" s="54">
        <f>+VLOOKUP(I527,[1]codpension!$A$4:$D$30,4,FALSE)</f>
        <v>1</v>
      </c>
      <c r="L527" s="54">
        <f>+VLOOKUP(I527,[1]codpension!$A$4:$C$30,3,FALSE)</f>
        <v>1</v>
      </c>
    </row>
    <row r="528" spans="1:12">
      <c r="A528" s="48">
        <v>63</v>
      </c>
      <c r="B528" s="91">
        <v>760</v>
      </c>
      <c r="C528" s="55">
        <v>2404445.2800000026</v>
      </c>
      <c r="D528" s="51">
        <v>3163.7437894736877</v>
      </c>
      <c r="E528" s="51">
        <v>263.64531578947395</v>
      </c>
      <c r="F528" s="52" t="s">
        <v>156</v>
      </c>
      <c r="G528" s="53" t="s">
        <v>153</v>
      </c>
      <c r="H528" s="48" t="s">
        <v>48</v>
      </c>
      <c r="I528" s="48" t="str">
        <f t="shared" si="8"/>
        <v>VEJEZ PROPORCIONAL-F</v>
      </c>
      <c r="J528" s="54">
        <f>+VLOOKUP(I528,[1]codpension!$A$4:$C$30,2,FALSE)</f>
        <v>7</v>
      </c>
      <c r="K528" s="54">
        <f>+VLOOKUP(I528,[1]codpension!$A$4:$D$30,4,FALSE)</f>
        <v>1</v>
      </c>
      <c r="L528" s="54">
        <f>+VLOOKUP(I528,[1]codpension!$A$4:$C$30,3,FALSE)</f>
        <v>1</v>
      </c>
    </row>
    <row r="529" spans="1:12">
      <c r="A529" s="48">
        <v>64</v>
      </c>
      <c r="B529" s="91">
        <v>768</v>
      </c>
      <c r="C529" s="55">
        <v>2303748.0000000019</v>
      </c>
      <c r="D529" s="51">
        <v>2999.6718750000023</v>
      </c>
      <c r="E529" s="51">
        <v>249.9726562500002</v>
      </c>
      <c r="F529" s="52" t="s">
        <v>156</v>
      </c>
      <c r="G529" s="53" t="s">
        <v>153</v>
      </c>
      <c r="H529" s="48" t="s">
        <v>48</v>
      </c>
      <c r="I529" s="48" t="str">
        <f t="shared" si="8"/>
        <v>VEJEZ PROPORCIONAL-F</v>
      </c>
      <c r="J529" s="54">
        <f>+VLOOKUP(I529,[1]codpension!$A$4:$C$30,2,FALSE)</f>
        <v>7</v>
      </c>
      <c r="K529" s="54">
        <f>+VLOOKUP(I529,[1]codpension!$A$4:$D$30,4,FALSE)</f>
        <v>1</v>
      </c>
      <c r="L529" s="54">
        <f>+VLOOKUP(I529,[1]codpension!$A$4:$C$30,3,FALSE)</f>
        <v>1</v>
      </c>
    </row>
    <row r="530" spans="1:12">
      <c r="A530" s="48">
        <v>65</v>
      </c>
      <c r="B530" s="91">
        <v>727</v>
      </c>
      <c r="C530" s="55">
        <v>2182374.9600000023</v>
      </c>
      <c r="D530" s="51">
        <v>3001.8912792297142</v>
      </c>
      <c r="E530" s="51">
        <v>250.15760660247619</v>
      </c>
      <c r="F530" s="52" t="s">
        <v>156</v>
      </c>
      <c r="G530" s="53" t="s">
        <v>153</v>
      </c>
      <c r="H530" s="48" t="s">
        <v>48</v>
      </c>
      <c r="I530" s="48" t="str">
        <f t="shared" si="8"/>
        <v>VEJEZ PROPORCIONAL-F</v>
      </c>
      <c r="J530" s="54">
        <f>+VLOOKUP(I530,[1]codpension!$A$4:$C$30,2,FALSE)</f>
        <v>7</v>
      </c>
      <c r="K530" s="54">
        <f>+VLOOKUP(I530,[1]codpension!$A$4:$D$30,4,FALSE)</f>
        <v>1</v>
      </c>
      <c r="L530" s="54">
        <f>+VLOOKUP(I530,[1]codpension!$A$4:$C$30,3,FALSE)</f>
        <v>1</v>
      </c>
    </row>
    <row r="531" spans="1:12">
      <c r="A531" s="48">
        <v>66</v>
      </c>
      <c r="B531" s="91">
        <v>641</v>
      </c>
      <c r="C531" s="55">
        <v>1956147.6000000015</v>
      </c>
      <c r="D531" s="51">
        <v>3051.7123244929821</v>
      </c>
      <c r="E531" s="51">
        <v>254.30936037441518</v>
      </c>
      <c r="F531" s="52" t="s">
        <v>156</v>
      </c>
      <c r="G531" s="53" t="s">
        <v>153</v>
      </c>
      <c r="H531" s="48" t="s">
        <v>48</v>
      </c>
      <c r="I531" s="48" t="str">
        <f t="shared" si="8"/>
        <v>VEJEZ PROPORCIONAL-F</v>
      </c>
      <c r="J531" s="54">
        <f>+VLOOKUP(I531,[1]codpension!$A$4:$C$30,2,FALSE)</f>
        <v>7</v>
      </c>
      <c r="K531" s="54">
        <f>+VLOOKUP(I531,[1]codpension!$A$4:$D$30,4,FALSE)</f>
        <v>1</v>
      </c>
      <c r="L531" s="54">
        <f>+VLOOKUP(I531,[1]codpension!$A$4:$C$30,3,FALSE)</f>
        <v>1</v>
      </c>
    </row>
    <row r="532" spans="1:12">
      <c r="A532" s="48">
        <v>67</v>
      </c>
      <c r="B532" s="91">
        <v>672</v>
      </c>
      <c r="C532" s="55">
        <v>1957059.3600000015</v>
      </c>
      <c r="D532" s="51">
        <v>2912.2907142857166</v>
      </c>
      <c r="E532" s="51">
        <v>242.69089285714304</v>
      </c>
      <c r="F532" s="52" t="s">
        <v>156</v>
      </c>
      <c r="G532" s="53" t="s">
        <v>153</v>
      </c>
      <c r="H532" s="48" t="s">
        <v>48</v>
      </c>
      <c r="I532" s="48" t="str">
        <f t="shared" si="8"/>
        <v>VEJEZ PROPORCIONAL-F</v>
      </c>
      <c r="J532" s="54">
        <f>+VLOOKUP(I532,[1]codpension!$A$4:$C$30,2,FALSE)</f>
        <v>7</v>
      </c>
      <c r="K532" s="54">
        <f>+VLOOKUP(I532,[1]codpension!$A$4:$D$30,4,FALSE)</f>
        <v>1</v>
      </c>
      <c r="L532" s="54">
        <f>+VLOOKUP(I532,[1]codpension!$A$4:$C$30,3,FALSE)</f>
        <v>1</v>
      </c>
    </row>
    <row r="533" spans="1:12">
      <c r="A533" s="48">
        <v>68</v>
      </c>
      <c r="B533" s="91">
        <v>592</v>
      </c>
      <c r="C533" s="55">
        <v>1805631.3600000003</v>
      </c>
      <c r="D533" s="51">
        <v>3050.0529729729737</v>
      </c>
      <c r="E533" s="51">
        <v>254.17108108108116</v>
      </c>
      <c r="F533" s="52" t="s">
        <v>156</v>
      </c>
      <c r="G533" s="53" t="s">
        <v>153</v>
      </c>
      <c r="H533" s="48" t="s">
        <v>48</v>
      </c>
      <c r="I533" s="48" t="str">
        <f t="shared" si="8"/>
        <v>VEJEZ PROPORCIONAL-F</v>
      </c>
      <c r="J533" s="54">
        <f>+VLOOKUP(I533,[1]codpension!$A$4:$C$30,2,FALSE)</f>
        <v>7</v>
      </c>
      <c r="K533" s="54">
        <f>+VLOOKUP(I533,[1]codpension!$A$4:$D$30,4,FALSE)</f>
        <v>1</v>
      </c>
      <c r="L533" s="54">
        <f>+VLOOKUP(I533,[1]codpension!$A$4:$C$30,3,FALSE)</f>
        <v>1</v>
      </c>
    </row>
    <row r="534" spans="1:12">
      <c r="A534" s="48">
        <v>69</v>
      </c>
      <c r="B534" s="91">
        <v>554</v>
      </c>
      <c r="C534" s="55">
        <v>1601042.4000000001</v>
      </c>
      <c r="D534" s="51">
        <v>2889.9682310469316</v>
      </c>
      <c r="E534" s="51">
        <v>240.83068592057762</v>
      </c>
      <c r="F534" s="52" t="s">
        <v>156</v>
      </c>
      <c r="G534" s="53" t="s">
        <v>153</v>
      </c>
      <c r="H534" s="48" t="s">
        <v>48</v>
      </c>
      <c r="I534" s="48" t="str">
        <f t="shared" si="8"/>
        <v>VEJEZ PROPORCIONAL-F</v>
      </c>
      <c r="J534" s="54">
        <f>+VLOOKUP(I534,[1]codpension!$A$4:$C$30,2,FALSE)</f>
        <v>7</v>
      </c>
      <c r="K534" s="54">
        <f>+VLOOKUP(I534,[1]codpension!$A$4:$D$30,4,FALSE)</f>
        <v>1</v>
      </c>
      <c r="L534" s="54">
        <f>+VLOOKUP(I534,[1]codpension!$A$4:$C$30,3,FALSE)</f>
        <v>1</v>
      </c>
    </row>
    <row r="535" spans="1:12">
      <c r="A535" s="48">
        <v>70</v>
      </c>
      <c r="B535" s="91">
        <v>588</v>
      </c>
      <c r="C535" s="55">
        <v>1847422.3200000012</v>
      </c>
      <c r="D535" s="51">
        <v>3141.874693877553</v>
      </c>
      <c r="E535" s="51">
        <v>261.82289115646273</v>
      </c>
      <c r="F535" s="52" t="s">
        <v>156</v>
      </c>
      <c r="G535" s="53" t="s">
        <v>153</v>
      </c>
      <c r="H535" s="48" t="s">
        <v>48</v>
      </c>
      <c r="I535" s="48" t="str">
        <f t="shared" si="8"/>
        <v>VEJEZ PROPORCIONAL-F</v>
      </c>
      <c r="J535" s="54">
        <f>+VLOOKUP(I535,[1]codpension!$A$4:$C$30,2,FALSE)</f>
        <v>7</v>
      </c>
      <c r="K535" s="54">
        <f>+VLOOKUP(I535,[1]codpension!$A$4:$D$30,4,FALSE)</f>
        <v>1</v>
      </c>
      <c r="L535" s="54">
        <f>+VLOOKUP(I535,[1]codpension!$A$4:$C$30,3,FALSE)</f>
        <v>1</v>
      </c>
    </row>
    <row r="536" spans="1:12">
      <c r="A536" s="48">
        <v>71</v>
      </c>
      <c r="B536" s="91">
        <v>557</v>
      </c>
      <c r="C536" s="55">
        <v>1647024.0000000012</v>
      </c>
      <c r="D536" s="51">
        <v>2956.9551166965912</v>
      </c>
      <c r="E536" s="51">
        <v>246.4129263913826</v>
      </c>
      <c r="F536" s="52" t="s">
        <v>156</v>
      </c>
      <c r="G536" s="53" t="s">
        <v>153</v>
      </c>
      <c r="H536" s="48" t="s">
        <v>48</v>
      </c>
      <c r="I536" s="48" t="str">
        <f t="shared" si="8"/>
        <v>VEJEZ PROPORCIONAL-F</v>
      </c>
      <c r="J536" s="54">
        <f>+VLOOKUP(I536,[1]codpension!$A$4:$C$30,2,FALSE)</f>
        <v>7</v>
      </c>
      <c r="K536" s="54">
        <f>+VLOOKUP(I536,[1]codpension!$A$4:$D$30,4,FALSE)</f>
        <v>1</v>
      </c>
      <c r="L536" s="54">
        <f>+VLOOKUP(I536,[1]codpension!$A$4:$C$30,3,FALSE)</f>
        <v>1</v>
      </c>
    </row>
    <row r="537" spans="1:12">
      <c r="A537" s="48">
        <v>72</v>
      </c>
      <c r="B537" s="91">
        <v>312</v>
      </c>
      <c r="C537" s="55">
        <v>910870.79999999981</v>
      </c>
      <c r="D537" s="51">
        <v>2919.4576923076916</v>
      </c>
      <c r="E537" s="51">
        <v>243.28814102564095</v>
      </c>
      <c r="F537" s="52" t="s">
        <v>156</v>
      </c>
      <c r="G537" s="53" t="s">
        <v>153</v>
      </c>
      <c r="H537" s="48" t="s">
        <v>48</v>
      </c>
      <c r="I537" s="48" t="str">
        <f t="shared" si="8"/>
        <v>VEJEZ PROPORCIONAL-F</v>
      </c>
      <c r="J537" s="54">
        <f>+VLOOKUP(I537,[1]codpension!$A$4:$C$30,2,FALSE)</f>
        <v>7</v>
      </c>
      <c r="K537" s="54">
        <f>+VLOOKUP(I537,[1]codpension!$A$4:$D$30,4,FALSE)</f>
        <v>1</v>
      </c>
      <c r="L537" s="54">
        <f>+VLOOKUP(I537,[1]codpension!$A$4:$C$30,3,FALSE)</f>
        <v>1</v>
      </c>
    </row>
    <row r="538" spans="1:12">
      <c r="A538" s="48">
        <v>73</v>
      </c>
      <c r="B538" s="91">
        <v>242</v>
      </c>
      <c r="C538" s="55">
        <v>685794.23999999976</v>
      </c>
      <c r="D538" s="51">
        <v>2833.8604958677674</v>
      </c>
      <c r="E538" s="51">
        <v>236.15504132231396</v>
      </c>
      <c r="F538" s="52" t="s">
        <v>156</v>
      </c>
      <c r="G538" s="53" t="s">
        <v>153</v>
      </c>
      <c r="H538" s="48" t="s">
        <v>48</v>
      </c>
      <c r="I538" s="48" t="str">
        <f t="shared" si="8"/>
        <v>VEJEZ PROPORCIONAL-F</v>
      </c>
      <c r="J538" s="54">
        <f>+VLOOKUP(I538,[1]codpension!$A$4:$C$30,2,FALSE)</f>
        <v>7</v>
      </c>
      <c r="K538" s="54">
        <f>+VLOOKUP(I538,[1]codpension!$A$4:$D$30,4,FALSE)</f>
        <v>1</v>
      </c>
      <c r="L538" s="54">
        <f>+VLOOKUP(I538,[1]codpension!$A$4:$C$30,3,FALSE)</f>
        <v>1</v>
      </c>
    </row>
    <row r="539" spans="1:12">
      <c r="A539" s="48">
        <v>74</v>
      </c>
      <c r="B539" s="91">
        <v>175</v>
      </c>
      <c r="C539" s="55">
        <v>475107.59999999969</v>
      </c>
      <c r="D539" s="51">
        <v>2714.9005714285695</v>
      </c>
      <c r="E539" s="51">
        <v>226.24171428571412</v>
      </c>
      <c r="F539" s="52" t="s">
        <v>156</v>
      </c>
      <c r="G539" s="53" t="s">
        <v>153</v>
      </c>
      <c r="H539" s="48" t="s">
        <v>48</v>
      </c>
      <c r="I539" s="48" t="str">
        <f t="shared" si="8"/>
        <v>VEJEZ PROPORCIONAL-F</v>
      </c>
      <c r="J539" s="54">
        <f>+VLOOKUP(I539,[1]codpension!$A$4:$C$30,2,FALSE)</f>
        <v>7</v>
      </c>
      <c r="K539" s="54">
        <f>+VLOOKUP(I539,[1]codpension!$A$4:$D$30,4,FALSE)</f>
        <v>1</v>
      </c>
      <c r="L539" s="54">
        <f>+VLOOKUP(I539,[1]codpension!$A$4:$C$30,3,FALSE)</f>
        <v>1</v>
      </c>
    </row>
    <row r="540" spans="1:12">
      <c r="A540" s="48">
        <v>75</v>
      </c>
      <c r="B540" s="91">
        <v>137</v>
      </c>
      <c r="C540" s="55">
        <v>389371.91999999987</v>
      </c>
      <c r="D540" s="51">
        <v>2842.1308029197071</v>
      </c>
      <c r="E540" s="51">
        <v>236.84423357664227</v>
      </c>
      <c r="F540" s="52" t="s">
        <v>156</v>
      </c>
      <c r="G540" s="53" t="s">
        <v>153</v>
      </c>
      <c r="H540" s="48" t="s">
        <v>48</v>
      </c>
      <c r="I540" s="48" t="str">
        <f t="shared" si="8"/>
        <v>VEJEZ PROPORCIONAL-F</v>
      </c>
      <c r="J540" s="54">
        <f>+VLOOKUP(I540,[1]codpension!$A$4:$C$30,2,FALSE)</f>
        <v>7</v>
      </c>
      <c r="K540" s="54">
        <f>+VLOOKUP(I540,[1]codpension!$A$4:$D$30,4,FALSE)</f>
        <v>1</v>
      </c>
      <c r="L540" s="54">
        <f>+VLOOKUP(I540,[1]codpension!$A$4:$C$30,3,FALSE)</f>
        <v>1</v>
      </c>
    </row>
    <row r="541" spans="1:12">
      <c r="A541" s="48">
        <v>76</v>
      </c>
      <c r="B541" s="91">
        <v>99</v>
      </c>
      <c r="C541" s="55">
        <v>273088.32000000007</v>
      </c>
      <c r="D541" s="51">
        <v>2758.4678787878793</v>
      </c>
      <c r="E541" s="51">
        <v>229.87232323232328</v>
      </c>
      <c r="F541" s="52" t="s">
        <v>156</v>
      </c>
      <c r="G541" s="53" t="s">
        <v>153</v>
      </c>
      <c r="H541" s="48" t="s">
        <v>48</v>
      </c>
      <c r="I541" s="48" t="str">
        <f t="shared" si="8"/>
        <v>VEJEZ PROPORCIONAL-F</v>
      </c>
      <c r="J541" s="54">
        <f>+VLOOKUP(I541,[1]codpension!$A$4:$C$30,2,FALSE)</f>
        <v>7</v>
      </c>
      <c r="K541" s="54">
        <f>+VLOOKUP(I541,[1]codpension!$A$4:$D$30,4,FALSE)</f>
        <v>1</v>
      </c>
      <c r="L541" s="54">
        <f>+VLOOKUP(I541,[1]codpension!$A$4:$C$30,3,FALSE)</f>
        <v>1</v>
      </c>
    </row>
    <row r="542" spans="1:12">
      <c r="A542" s="48">
        <v>77</v>
      </c>
      <c r="B542" s="91">
        <v>67</v>
      </c>
      <c r="C542" s="55">
        <v>177738.48</v>
      </c>
      <c r="D542" s="51">
        <v>2652.8131343283585</v>
      </c>
      <c r="E542" s="51">
        <v>221.06776119402988</v>
      </c>
      <c r="F542" s="52" t="s">
        <v>156</v>
      </c>
      <c r="G542" s="53" t="s">
        <v>153</v>
      </c>
      <c r="H542" s="48" t="s">
        <v>48</v>
      </c>
      <c r="I542" s="48" t="str">
        <f t="shared" si="8"/>
        <v>VEJEZ PROPORCIONAL-F</v>
      </c>
      <c r="J542" s="54">
        <f>+VLOOKUP(I542,[1]codpension!$A$4:$C$30,2,FALSE)</f>
        <v>7</v>
      </c>
      <c r="K542" s="54">
        <f>+VLOOKUP(I542,[1]codpension!$A$4:$D$30,4,FALSE)</f>
        <v>1</v>
      </c>
      <c r="L542" s="54">
        <f>+VLOOKUP(I542,[1]codpension!$A$4:$C$30,3,FALSE)</f>
        <v>1</v>
      </c>
    </row>
    <row r="543" spans="1:12">
      <c r="A543" s="48">
        <v>78</v>
      </c>
      <c r="B543" s="91">
        <v>65</v>
      </c>
      <c r="C543" s="55">
        <v>186010.8</v>
      </c>
      <c r="D543" s="51">
        <v>2861.7046153846154</v>
      </c>
      <c r="E543" s="51">
        <v>238.47538461538463</v>
      </c>
      <c r="F543" s="52" t="s">
        <v>156</v>
      </c>
      <c r="G543" s="53" t="s">
        <v>153</v>
      </c>
      <c r="H543" s="48" t="s">
        <v>48</v>
      </c>
      <c r="I543" s="48" t="str">
        <f t="shared" si="8"/>
        <v>VEJEZ PROPORCIONAL-F</v>
      </c>
      <c r="J543" s="54">
        <f>+VLOOKUP(I543,[1]codpension!$A$4:$C$30,2,FALSE)</f>
        <v>7</v>
      </c>
      <c r="K543" s="54">
        <f>+VLOOKUP(I543,[1]codpension!$A$4:$D$30,4,FALSE)</f>
        <v>1</v>
      </c>
      <c r="L543" s="54">
        <f>+VLOOKUP(I543,[1]codpension!$A$4:$C$30,3,FALSE)</f>
        <v>1</v>
      </c>
    </row>
    <row r="544" spans="1:12">
      <c r="A544" s="48">
        <v>79</v>
      </c>
      <c r="B544" s="91">
        <v>37</v>
      </c>
      <c r="C544" s="55">
        <v>101656.31999999999</v>
      </c>
      <c r="D544" s="51">
        <v>2747.468108108108</v>
      </c>
      <c r="E544" s="51">
        <v>228.95567567567568</v>
      </c>
      <c r="F544" s="52" t="s">
        <v>156</v>
      </c>
      <c r="G544" s="53" t="s">
        <v>153</v>
      </c>
      <c r="H544" s="48" t="s">
        <v>48</v>
      </c>
      <c r="I544" s="48" t="str">
        <f t="shared" si="8"/>
        <v>VEJEZ PROPORCIONAL-F</v>
      </c>
      <c r="J544" s="54">
        <f>+VLOOKUP(I544,[1]codpension!$A$4:$C$30,2,FALSE)</f>
        <v>7</v>
      </c>
      <c r="K544" s="54">
        <f>+VLOOKUP(I544,[1]codpension!$A$4:$D$30,4,FALSE)</f>
        <v>1</v>
      </c>
      <c r="L544" s="54">
        <f>+VLOOKUP(I544,[1]codpension!$A$4:$C$30,3,FALSE)</f>
        <v>1</v>
      </c>
    </row>
    <row r="545" spans="1:12">
      <c r="A545" s="48">
        <v>80</v>
      </c>
      <c r="B545" s="91">
        <v>40</v>
      </c>
      <c r="C545" s="55">
        <v>99640.559999999983</v>
      </c>
      <c r="D545" s="51">
        <v>2491.0139999999997</v>
      </c>
      <c r="E545" s="51">
        <v>207.58449999999996</v>
      </c>
      <c r="F545" s="52" t="s">
        <v>156</v>
      </c>
      <c r="G545" s="53" t="s">
        <v>153</v>
      </c>
      <c r="H545" s="48" t="s">
        <v>48</v>
      </c>
      <c r="I545" s="48" t="str">
        <f t="shared" si="8"/>
        <v>VEJEZ PROPORCIONAL-F</v>
      </c>
      <c r="J545" s="54">
        <f>+VLOOKUP(I545,[1]codpension!$A$4:$C$30,2,FALSE)</f>
        <v>7</v>
      </c>
      <c r="K545" s="54">
        <f>+VLOOKUP(I545,[1]codpension!$A$4:$D$30,4,FALSE)</f>
        <v>1</v>
      </c>
      <c r="L545" s="54">
        <f>+VLOOKUP(I545,[1]codpension!$A$4:$C$30,3,FALSE)</f>
        <v>1</v>
      </c>
    </row>
    <row r="546" spans="1:12">
      <c r="A546" s="48">
        <v>81</v>
      </c>
      <c r="B546" s="91">
        <v>27</v>
      </c>
      <c r="C546" s="55">
        <v>81126.959999999992</v>
      </c>
      <c r="D546" s="51">
        <v>3004.7022222222217</v>
      </c>
      <c r="E546" s="51">
        <v>250.39185185185181</v>
      </c>
      <c r="F546" s="52" t="s">
        <v>156</v>
      </c>
      <c r="G546" s="53" t="s">
        <v>153</v>
      </c>
      <c r="H546" s="48" t="s">
        <v>48</v>
      </c>
      <c r="I546" s="48" t="str">
        <f t="shared" si="8"/>
        <v>VEJEZ PROPORCIONAL-F</v>
      </c>
      <c r="J546" s="54">
        <f>+VLOOKUP(I546,[1]codpension!$A$4:$C$30,2,FALSE)</f>
        <v>7</v>
      </c>
      <c r="K546" s="54">
        <f>+VLOOKUP(I546,[1]codpension!$A$4:$D$30,4,FALSE)</f>
        <v>1</v>
      </c>
      <c r="L546" s="54">
        <f>+VLOOKUP(I546,[1]codpension!$A$4:$C$30,3,FALSE)</f>
        <v>1</v>
      </c>
    </row>
    <row r="547" spans="1:12">
      <c r="A547" s="48">
        <v>82</v>
      </c>
      <c r="B547" s="91">
        <v>19</v>
      </c>
      <c r="C547" s="55">
        <v>52403.760000000009</v>
      </c>
      <c r="D547" s="51">
        <v>2758.0926315789479</v>
      </c>
      <c r="E547" s="51">
        <v>229.841052631579</v>
      </c>
      <c r="F547" s="52" t="s">
        <v>156</v>
      </c>
      <c r="G547" s="53" t="s">
        <v>153</v>
      </c>
      <c r="H547" s="48" t="s">
        <v>48</v>
      </c>
      <c r="I547" s="48" t="str">
        <f t="shared" si="8"/>
        <v>VEJEZ PROPORCIONAL-F</v>
      </c>
      <c r="J547" s="54">
        <f>+VLOOKUP(I547,[1]codpension!$A$4:$C$30,2,FALSE)</f>
        <v>7</v>
      </c>
      <c r="K547" s="54">
        <f>+VLOOKUP(I547,[1]codpension!$A$4:$D$30,4,FALSE)</f>
        <v>1</v>
      </c>
      <c r="L547" s="54">
        <f>+VLOOKUP(I547,[1]codpension!$A$4:$C$30,3,FALSE)</f>
        <v>1</v>
      </c>
    </row>
    <row r="548" spans="1:12">
      <c r="A548" s="48">
        <v>83</v>
      </c>
      <c r="B548" s="91">
        <v>9</v>
      </c>
      <c r="C548" s="55">
        <v>20617.439999999999</v>
      </c>
      <c r="D548" s="51">
        <v>2290.8266666666664</v>
      </c>
      <c r="E548" s="51">
        <v>190.90222222222221</v>
      </c>
      <c r="F548" s="52" t="s">
        <v>156</v>
      </c>
      <c r="G548" s="53" t="s">
        <v>153</v>
      </c>
      <c r="H548" s="48" t="s">
        <v>48</v>
      </c>
      <c r="I548" s="48" t="str">
        <f t="shared" si="8"/>
        <v>VEJEZ PROPORCIONAL-F</v>
      </c>
      <c r="J548" s="54">
        <f>+VLOOKUP(I548,[1]codpension!$A$4:$C$30,2,FALSE)</f>
        <v>7</v>
      </c>
      <c r="K548" s="54">
        <f>+VLOOKUP(I548,[1]codpension!$A$4:$D$30,4,FALSE)</f>
        <v>1</v>
      </c>
      <c r="L548" s="54">
        <f>+VLOOKUP(I548,[1]codpension!$A$4:$C$30,3,FALSE)</f>
        <v>1</v>
      </c>
    </row>
    <row r="549" spans="1:12">
      <c r="A549" s="48">
        <v>84</v>
      </c>
      <c r="B549" s="91">
        <v>17</v>
      </c>
      <c r="C549" s="55">
        <v>42528.479999999996</v>
      </c>
      <c r="D549" s="51">
        <v>2501.6752941176469</v>
      </c>
      <c r="E549" s="51">
        <v>208.47294117647058</v>
      </c>
      <c r="F549" s="52" t="s">
        <v>156</v>
      </c>
      <c r="G549" s="53" t="s">
        <v>153</v>
      </c>
      <c r="H549" s="48" t="s">
        <v>48</v>
      </c>
      <c r="I549" s="48" t="str">
        <f t="shared" si="8"/>
        <v>VEJEZ PROPORCIONAL-F</v>
      </c>
      <c r="J549" s="54">
        <f>+VLOOKUP(I549,[1]codpension!$A$4:$C$30,2,FALSE)</f>
        <v>7</v>
      </c>
      <c r="K549" s="54">
        <f>+VLOOKUP(I549,[1]codpension!$A$4:$D$30,4,FALSE)</f>
        <v>1</v>
      </c>
      <c r="L549" s="54">
        <f>+VLOOKUP(I549,[1]codpension!$A$4:$C$30,3,FALSE)</f>
        <v>1</v>
      </c>
    </row>
    <row r="550" spans="1:12">
      <c r="A550" s="48">
        <v>85</v>
      </c>
      <c r="B550" s="91">
        <v>9</v>
      </c>
      <c r="C550" s="55">
        <v>22303.920000000002</v>
      </c>
      <c r="D550" s="51">
        <v>2478.2133333333336</v>
      </c>
      <c r="E550" s="51">
        <v>206.51777777777781</v>
      </c>
      <c r="F550" s="52" t="s">
        <v>156</v>
      </c>
      <c r="G550" s="53" t="s">
        <v>153</v>
      </c>
      <c r="H550" s="48" t="s">
        <v>48</v>
      </c>
      <c r="I550" s="48" t="str">
        <f t="shared" si="8"/>
        <v>VEJEZ PROPORCIONAL-F</v>
      </c>
      <c r="J550" s="54">
        <f>+VLOOKUP(I550,[1]codpension!$A$4:$C$30,2,FALSE)</f>
        <v>7</v>
      </c>
      <c r="K550" s="54">
        <f>+VLOOKUP(I550,[1]codpension!$A$4:$D$30,4,FALSE)</f>
        <v>1</v>
      </c>
      <c r="L550" s="54">
        <f>+VLOOKUP(I550,[1]codpension!$A$4:$C$30,3,FALSE)</f>
        <v>1</v>
      </c>
    </row>
    <row r="551" spans="1:12">
      <c r="A551" s="48">
        <v>86</v>
      </c>
      <c r="B551" s="91">
        <v>17</v>
      </c>
      <c r="C551" s="55">
        <v>39285.600000000006</v>
      </c>
      <c r="D551" s="51">
        <v>2310.9176470588241</v>
      </c>
      <c r="E551" s="51">
        <v>192.57647058823534</v>
      </c>
      <c r="F551" s="52" t="s">
        <v>156</v>
      </c>
      <c r="G551" s="53" t="s">
        <v>153</v>
      </c>
      <c r="H551" s="48" t="s">
        <v>48</v>
      </c>
      <c r="I551" s="48" t="str">
        <f t="shared" si="8"/>
        <v>VEJEZ PROPORCIONAL-F</v>
      </c>
      <c r="J551" s="54">
        <f>+VLOOKUP(I551,[1]codpension!$A$4:$C$30,2,FALSE)</f>
        <v>7</v>
      </c>
      <c r="K551" s="54">
        <f>+VLOOKUP(I551,[1]codpension!$A$4:$D$30,4,FALSE)</f>
        <v>1</v>
      </c>
      <c r="L551" s="54">
        <f>+VLOOKUP(I551,[1]codpension!$A$4:$C$30,3,FALSE)</f>
        <v>1</v>
      </c>
    </row>
    <row r="552" spans="1:12">
      <c r="A552" s="48">
        <v>87</v>
      </c>
      <c r="B552" s="91">
        <v>4</v>
      </c>
      <c r="C552" s="55">
        <v>8650.08</v>
      </c>
      <c r="D552" s="51">
        <v>2162.52</v>
      </c>
      <c r="E552" s="51">
        <v>180.21</v>
      </c>
      <c r="F552" s="52" t="s">
        <v>156</v>
      </c>
      <c r="G552" s="53" t="s">
        <v>153</v>
      </c>
      <c r="H552" s="48" t="s">
        <v>48</v>
      </c>
      <c r="I552" s="48" t="str">
        <f t="shared" si="8"/>
        <v>VEJEZ PROPORCIONAL-F</v>
      </c>
      <c r="J552" s="54">
        <f>+VLOOKUP(I552,[1]codpension!$A$4:$C$30,2,FALSE)</f>
        <v>7</v>
      </c>
      <c r="K552" s="54">
        <f>+VLOOKUP(I552,[1]codpension!$A$4:$D$30,4,FALSE)</f>
        <v>1</v>
      </c>
      <c r="L552" s="54">
        <f>+VLOOKUP(I552,[1]codpension!$A$4:$C$30,3,FALSE)</f>
        <v>1</v>
      </c>
    </row>
    <row r="553" spans="1:12">
      <c r="A553" s="48">
        <v>88</v>
      </c>
      <c r="B553" s="91">
        <v>5</v>
      </c>
      <c r="C553" s="55">
        <v>11669.04</v>
      </c>
      <c r="D553" s="51">
        <v>2333.808</v>
      </c>
      <c r="E553" s="51">
        <v>194.48400000000001</v>
      </c>
      <c r="F553" s="52" t="s">
        <v>156</v>
      </c>
      <c r="G553" s="53" t="s">
        <v>153</v>
      </c>
      <c r="H553" s="48" t="s">
        <v>48</v>
      </c>
      <c r="I553" s="48" t="str">
        <f t="shared" si="8"/>
        <v>VEJEZ PROPORCIONAL-F</v>
      </c>
      <c r="J553" s="54">
        <f>+VLOOKUP(I553,[1]codpension!$A$4:$C$30,2,FALSE)</f>
        <v>7</v>
      </c>
      <c r="K553" s="54">
        <f>+VLOOKUP(I553,[1]codpension!$A$4:$D$30,4,FALSE)</f>
        <v>1</v>
      </c>
      <c r="L553" s="54">
        <f>+VLOOKUP(I553,[1]codpension!$A$4:$C$30,3,FALSE)</f>
        <v>1</v>
      </c>
    </row>
    <row r="554" spans="1:12">
      <c r="A554" s="48">
        <v>89</v>
      </c>
      <c r="B554" s="91">
        <v>2</v>
      </c>
      <c r="C554" s="55">
        <v>4352.3999999999996</v>
      </c>
      <c r="D554" s="51">
        <v>2176.1999999999998</v>
      </c>
      <c r="E554" s="51">
        <v>181.35</v>
      </c>
      <c r="F554" s="52" t="s">
        <v>156</v>
      </c>
      <c r="G554" s="53" t="s">
        <v>153</v>
      </c>
      <c r="H554" s="48" t="s">
        <v>48</v>
      </c>
      <c r="I554" s="48" t="str">
        <f t="shared" si="8"/>
        <v>VEJEZ PROPORCIONAL-F</v>
      </c>
      <c r="J554" s="54">
        <f>+VLOOKUP(I554,[1]codpension!$A$4:$C$30,2,FALSE)</f>
        <v>7</v>
      </c>
      <c r="K554" s="54">
        <f>+VLOOKUP(I554,[1]codpension!$A$4:$D$30,4,FALSE)</f>
        <v>1</v>
      </c>
      <c r="L554" s="54">
        <f>+VLOOKUP(I554,[1]codpension!$A$4:$C$30,3,FALSE)</f>
        <v>1</v>
      </c>
    </row>
    <row r="555" spans="1:12">
      <c r="A555" s="48">
        <v>90</v>
      </c>
      <c r="B555" s="91">
        <v>5</v>
      </c>
      <c r="C555" s="55">
        <v>22783.920000000002</v>
      </c>
      <c r="D555" s="51">
        <v>4556.7840000000006</v>
      </c>
      <c r="E555" s="51">
        <v>379.73200000000003</v>
      </c>
      <c r="F555" s="52" t="s">
        <v>156</v>
      </c>
      <c r="G555" s="53" t="s">
        <v>153</v>
      </c>
      <c r="H555" s="48" t="s">
        <v>48</v>
      </c>
      <c r="I555" s="48" t="str">
        <f t="shared" si="8"/>
        <v>VEJEZ PROPORCIONAL-F</v>
      </c>
      <c r="J555" s="54">
        <f>+VLOOKUP(I555,[1]codpension!$A$4:$C$30,2,FALSE)</f>
        <v>7</v>
      </c>
      <c r="K555" s="54">
        <f>+VLOOKUP(I555,[1]codpension!$A$4:$D$30,4,FALSE)</f>
        <v>1</v>
      </c>
      <c r="L555" s="54">
        <f>+VLOOKUP(I555,[1]codpension!$A$4:$C$30,3,FALSE)</f>
        <v>1</v>
      </c>
    </row>
    <row r="556" spans="1:12">
      <c r="A556" s="48">
        <v>91</v>
      </c>
      <c r="B556" s="91">
        <v>4</v>
      </c>
      <c r="C556" s="55">
        <v>8384.64</v>
      </c>
      <c r="D556" s="51">
        <v>2096.16</v>
      </c>
      <c r="E556" s="51">
        <v>174.67999999999998</v>
      </c>
      <c r="F556" s="52" t="s">
        <v>156</v>
      </c>
      <c r="G556" s="53" t="s">
        <v>153</v>
      </c>
      <c r="H556" s="48" t="s">
        <v>48</v>
      </c>
      <c r="I556" s="48" t="str">
        <f t="shared" si="8"/>
        <v>VEJEZ PROPORCIONAL-F</v>
      </c>
      <c r="J556" s="54">
        <f>+VLOOKUP(I556,[1]codpension!$A$4:$C$30,2,FALSE)</f>
        <v>7</v>
      </c>
      <c r="K556" s="54">
        <f>+VLOOKUP(I556,[1]codpension!$A$4:$D$30,4,FALSE)</f>
        <v>1</v>
      </c>
      <c r="L556" s="54">
        <f>+VLOOKUP(I556,[1]codpension!$A$4:$C$30,3,FALSE)</f>
        <v>1</v>
      </c>
    </row>
    <row r="557" spans="1:12">
      <c r="A557" s="48">
        <v>92</v>
      </c>
      <c r="B557" s="91">
        <v>1</v>
      </c>
      <c r="C557" s="55">
        <v>2285.04</v>
      </c>
      <c r="D557" s="51">
        <v>2285.04</v>
      </c>
      <c r="E557" s="51">
        <v>190.42</v>
      </c>
      <c r="F557" s="52" t="s">
        <v>156</v>
      </c>
      <c r="G557" s="53" t="s">
        <v>153</v>
      </c>
      <c r="H557" s="48" t="s">
        <v>48</v>
      </c>
      <c r="I557" s="48" t="str">
        <f t="shared" si="8"/>
        <v>VEJEZ PROPORCIONAL-F</v>
      </c>
      <c r="J557" s="54">
        <f>+VLOOKUP(I557,[1]codpension!$A$4:$C$30,2,FALSE)</f>
        <v>7</v>
      </c>
      <c r="K557" s="54">
        <f>+VLOOKUP(I557,[1]codpension!$A$4:$D$30,4,FALSE)</f>
        <v>1</v>
      </c>
      <c r="L557" s="54">
        <f>+VLOOKUP(I557,[1]codpension!$A$4:$C$30,3,FALSE)</f>
        <v>1</v>
      </c>
    </row>
    <row r="558" spans="1:12">
      <c r="A558" s="48">
        <v>93</v>
      </c>
      <c r="B558" s="91">
        <v>3</v>
      </c>
      <c r="C558" s="55">
        <v>6379.92</v>
      </c>
      <c r="D558" s="51">
        <v>2126.64</v>
      </c>
      <c r="E558" s="51">
        <v>177.22</v>
      </c>
      <c r="F558" s="52" t="s">
        <v>156</v>
      </c>
      <c r="G558" s="53" t="s">
        <v>153</v>
      </c>
      <c r="H558" s="48" t="s">
        <v>48</v>
      </c>
      <c r="I558" s="48" t="str">
        <f t="shared" si="8"/>
        <v>VEJEZ PROPORCIONAL-F</v>
      </c>
      <c r="J558" s="54">
        <f>+VLOOKUP(I558,[1]codpension!$A$4:$C$30,2,FALSE)</f>
        <v>7</v>
      </c>
      <c r="K558" s="54">
        <f>+VLOOKUP(I558,[1]codpension!$A$4:$D$30,4,FALSE)</f>
        <v>1</v>
      </c>
      <c r="L558" s="54">
        <f>+VLOOKUP(I558,[1]codpension!$A$4:$C$30,3,FALSE)</f>
        <v>1</v>
      </c>
    </row>
    <row r="559" spans="1:12" ht="15" thickBot="1">
      <c r="A559" s="57">
        <v>94</v>
      </c>
      <c r="B559" s="92">
        <v>2</v>
      </c>
      <c r="C559" s="64">
        <v>4280.6399999999994</v>
      </c>
      <c r="D559" s="65">
        <v>2140.3199999999997</v>
      </c>
      <c r="E559" s="65">
        <v>178.35999999999999</v>
      </c>
      <c r="F559" s="66" t="s">
        <v>156</v>
      </c>
      <c r="G559" s="67" t="s">
        <v>153</v>
      </c>
      <c r="H559" s="57" t="s">
        <v>48</v>
      </c>
      <c r="I559" s="57" t="str">
        <f t="shared" si="8"/>
        <v>VEJEZ PROPORCIONAL-F</v>
      </c>
      <c r="J559" s="68">
        <f>+VLOOKUP(I559,[1]codpension!$A$4:$C$30,2,FALSE)</f>
        <v>7</v>
      </c>
      <c r="K559" s="68">
        <f>+VLOOKUP(I559,[1]codpension!$A$4:$D$30,4,FALSE)</f>
        <v>1</v>
      </c>
      <c r="L559" s="68">
        <f>+VLOOKUP(I559,[1]codpension!$A$4:$C$30,3,FALSE)</f>
        <v>1</v>
      </c>
    </row>
    <row r="560" spans="1:12" ht="15" thickTop="1">
      <c r="A560" s="56">
        <v>55</v>
      </c>
      <c r="B560" s="93">
        <v>360</v>
      </c>
      <c r="C560" s="58">
        <v>2534602.8000000003</v>
      </c>
      <c r="D560" s="59">
        <v>7040.5633333333344</v>
      </c>
      <c r="E560" s="59">
        <v>586.71361111111116</v>
      </c>
      <c r="F560" s="60" t="s">
        <v>157</v>
      </c>
      <c r="G560" s="61" t="s">
        <v>153</v>
      </c>
      <c r="H560" s="56" t="s">
        <v>48</v>
      </c>
      <c r="I560" s="56" t="str">
        <f t="shared" si="8"/>
        <v>VEJEZ RETIRO ANTICIPADO LEY 51-F</v>
      </c>
      <c r="J560" s="62">
        <f>+VLOOKUP(I560,[1]codpension!$A$4:$C$30,2,FALSE)</f>
        <v>7</v>
      </c>
      <c r="K560" s="62">
        <f>+VLOOKUP(I560,[1]codpension!$A$4:$D$30,4,FALSE)</f>
        <v>1</v>
      </c>
      <c r="L560" s="62">
        <f>+VLOOKUP(I560,[1]codpension!$A$4:$C$30,3,FALSE)</f>
        <v>1</v>
      </c>
    </row>
    <row r="561" spans="1:12">
      <c r="A561" s="48">
        <v>56</v>
      </c>
      <c r="B561" s="94">
        <v>620</v>
      </c>
      <c r="C561" s="55">
        <v>4161041.5200000089</v>
      </c>
      <c r="D561" s="51">
        <v>6711.357290322595</v>
      </c>
      <c r="E561" s="51">
        <v>559.27977419354954</v>
      </c>
      <c r="F561" s="52" t="s">
        <v>157</v>
      </c>
      <c r="G561" s="53" t="s">
        <v>153</v>
      </c>
      <c r="H561" s="48" t="s">
        <v>48</v>
      </c>
      <c r="I561" s="48" t="str">
        <f t="shared" si="8"/>
        <v>VEJEZ RETIRO ANTICIPADO LEY 51-F</v>
      </c>
      <c r="J561" s="54">
        <f>+VLOOKUP(I561,[1]codpension!$A$4:$C$30,2,FALSE)</f>
        <v>7</v>
      </c>
      <c r="K561" s="54">
        <f>+VLOOKUP(I561,[1]codpension!$A$4:$D$30,4,FALSE)</f>
        <v>1</v>
      </c>
      <c r="L561" s="54">
        <f>+VLOOKUP(I561,[1]codpension!$A$4:$C$30,3,FALSE)</f>
        <v>1</v>
      </c>
    </row>
    <row r="562" spans="1:12">
      <c r="A562" s="48">
        <v>57</v>
      </c>
      <c r="B562" s="94">
        <v>643</v>
      </c>
      <c r="C562" s="55">
        <v>4427025.12</v>
      </c>
      <c r="D562" s="51">
        <v>6884.9535303265939</v>
      </c>
      <c r="E562" s="51">
        <v>573.74612752721612</v>
      </c>
      <c r="F562" s="52" t="s">
        <v>157</v>
      </c>
      <c r="G562" s="53" t="s">
        <v>153</v>
      </c>
      <c r="H562" s="48" t="s">
        <v>48</v>
      </c>
      <c r="I562" s="48" t="str">
        <f t="shared" si="8"/>
        <v>VEJEZ RETIRO ANTICIPADO LEY 51-F</v>
      </c>
      <c r="J562" s="54">
        <f>+VLOOKUP(I562,[1]codpension!$A$4:$C$30,2,FALSE)</f>
        <v>7</v>
      </c>
      <c r="K562" s="54">
        <f>+VLOOKUP(I562,[1]codpension!$A$4:$D$30,4,FALSE)</f>
        <v>1</v>
      </c>
      <c r="L562" s="54">
        <f>+VLOOKUP(I562,[1]codpension!$A$4:$C$30,3,FALSE)</f>
        <v>1</v>
      </c>
    </row>
    <row r="563" spans="1:12">
      <c r="A563" s="48">
        <v>58</v>
      </c>
      <c r="B563" s="94">
        <v>517</v>
      </c>
      <c r="C563" s="55">
        <v>3398829.120000001</v>
      </c>
      <c r="D563" s="51">
        <v>6574.1375628626711</v>
      </c>
      <c r="E563" s="51">
        <v>547.84479690522255</v>
      </c>
      <c r="F563" s="52" t="s">
        <v>157</v>
      </c>
      <c r="G563" s="53" t="s">
        <v>153</v>
      </c>
      <c r="H563" s="48" t="s">
        <v>48</v>
      </c>
      <c r="I563" s="48" t="str">
        <f t="shared" si="8"/>
        <v>VEJEZ RETIRO ANTICIPADO LEY 51-F</v>
      </c>
      <c r="J563" s="54">
        <f>+VLOOKUP(I563,[1]codpension!$A$4:$C$30,2,FALSE)</f>
        <v>7</v>
      </c>
      <c r="K563" s="54">
        <f>+VLOOKUP(I563,[1]codpension!$A$4:$D$30,4,FALSE)</f>
        <v>1</v>
      </c>
      <c r="L563" s="54">
        <f>+VLOOKUP(I563,[1]codpension!$A$4:$C$30,3,FALSE)</f>
        <v>1</v>
      </c>
    </row>
    <row r="564" spans="1:12">
      <c r="A564" s="48">
        <v>59</v>
      </c>
      <c r="B564" s="94">
        <v>569</v>
      </c>
      <c r="C564" s="55">
        <v>3794879.2800000003</v>
      </c>
      <c r="D564" s="51">
        <v>6669.383620386644</v>
      </c>
      <c r="E564" s="51">
        <v>555.78196836555367</v>
      </c>
      <c r="F564" s="52" t="s">
        <v>157</v>
      </c>
      <c r="G564" s="53" t="s">
        <v>153</v>
      </c>
      <c r="H564" s="48" t="s">
        <v>48</v>
      </c>
      <c r="I564" s="48" t="str">
        <f t="shared" si="8"/>
        <v>VEJEZ RETIRO ANTICIPADO LEY 51-F</v>
      </c>
      <c r="J564" s="54">
        <f>+VLOOKUP(I564,[1]codpension!$A$4:$C$30,2,FALSE)</f>
        <v>7</v>
      </c>
      <c r="K564" s="54">
        <f>+VLOOKUP(I564,[1]codpension!$A$4:$D$30,4,FALSE)</f>
        <v>1</v>
      </c>
      <c r="L564" s="54">
        <f>+VLOOKUP(I564,[1]codpension!$A$4:$C$30,3,FALSE)</f>
        <v>1</v>
      </c>
    </row>
    <row r="565" spans="1:12">
      <c r="A565" s="48">
        <v>60</v>
      </c>
      <c r="B565" s="94">
        <v>529</v>
      </c>
      <c r="C565" s="55">
        <v>3284528.6400000048</v>
      </c>
      <c r="D565" s="51">
        <v>6208.9388279773248</v>
      </c>
      <c r="E565" s="51">
        <v>517.4115689981104</v>
      </c>
      <c r="F565" s="52" t="s">
        <v>157</v>
      </c>
      <c r="G565" s="53" t="s">
        <v>153</v>
      </c>
      <c r="H565" s="48" t="s">
        <v>48</v>
      </c>
      <c r="I565" s="48" t="str">
        <f t="shared" si="8"/>
        <v>VEJEZ RETIRO ANTICIPADO LEY 51-F</v>
      </c>
      <c r="J565" s="54">
        <f>+VLOOKUP(I565,[1]codpension!$A$4:$C$30,2,FALSE)</f>
        <v>7</v>
      </c>
      <c r="K565" s="54">
        <f>+VLOOKUP(I565,[1]codpension!$A$4:$D$30,4,FALSE)</f>
        <v>1</v>
      </c>
      <c r="L565" s="54">
        <f>+VLOOKUP(I565,[1]codpension!$A$4:$C$30,3,FALSE)</f>
        <v>1</v>
      </c>
    </row>
    <row r="566" spans="1:12">
      <c r="A566" s="48">
        <v>61</v>
      </c>
      <c r="B566" s="94">
        <v>610</v>
      </c>
      <c r="C566" s="55">
        <v>3553967.7600000058</v>
      </c>
      <c r="D566" s="51">
        <v>5826.1766557377141</v>
      </c>
      <c r="E566" s="51">
        <v>485.51472131147619</v>
      </c>
      <c r="F566" s="52" t="s">
        <v>157</v>
      </c>
      <c r="G566" s="53" t="s">
        <v>153</v>
      </c>
      <c r="H566" s="48" t="s">
        <v>48</v>
      </c>
      <c r="I566" s="48" t="str">
        <f t="shared" si="8"/>
        <v>VEJEZ RETIRO ANTICIPADO LEY 51-F</v>
      </c>
      <c r="J566" s="54">
        <f>+VLOOKUP(I566,[1]codpension!$A$4:$C$30,2,FALSE)</f>
        <v>7</v>
      </c>
      <c r="K566" s="54">
        <f>+VLOOKUP(I566,[1]codpension!$A$4:$D$30,4,FALSE)</f>
        <v>1</v>
      </c>
      <c r="L566" s="54">
        <f>+VLOOKUP(I566,[1]codpension!$A$4:$C$30,3,FALSE)</f>
        <v>1</v>
      </c>
    </row>
    <row r="567" spans="1:12">
      <c r="A567" s="48">
        <v>62</v>
      </c>
      <c r="B567" s="94">
        <v>703</v>
      </c>
      <c r="C567" s="55">
        <v>4161012.0000000033</v>
      </c>
      <c r="D567" s="51">
        <v>5918.9359886202037</v>
      </c>
      <c r="E567" s="51">
        <v>493.24466571835029</v>
      </c>
      <c r="F567" s="52" t="s">
        <v>157</v>
      </c>
      <c r="G567" s="53" t="s">
        <v>153</v>
      </c>
      <c r="H567" s="48" t="s">
        <v>48</v>
      </c>
      <c r="I567" s="48" t="str">
        <f t="shared" si="8"/>
        <v>VEJEZ RETIRO ANTICIPADO LEY 51-F</v>
      </c>
      <c r="J567" s="54">
        <f>+VLOOKUP(I567,[1]codpension!$A$4:$C$30,2,FALSE)</f>
        <v>7</v>
      </c>
      <c r="K567" s="54">
        <f>+VLOOKUP(I567,[1]codpension!$A$4:$D$30,4,FALSE)</f>
        <v>1</v>
      </c>
      <c r="L567" s="54">
        <f>+VLOOKUP(I567,[1]codpension!$A$4:$C$30,3,FALSE)</f>
        <v>1</v>
      </c>
    </row>
    <row r="568" spans="1:12">
      <c r="A568" s="48">
        <v>63</v>
      </c>
      <c r="B568" s="94">
        <v>682</v>
      </c>
      <c r="C568" s="55">
        <v>3881649.3600000031</v>
      </c>
      <c r="D568" s="51">
        <v>5691.5679765395944</v>
      </c>
      <c r="E568" s="51">
        <v>474.29733137829953</v>
      </c>
      <c r="F568" s="52" t="s">
        <v>157</v>
      </c>
      <c r="G568" s="53" t="s">
        <v>153</v>
      </c>
      <c r="H568" s="48" t="s">
        <v>48</v>
      </c>
      <c r="I568" s="48" t="str">
        <f t="shared" si="8"/>
        <v>VEJEZ RETIRO ANTICIPADO LEY 51-F</v>
      </c>
      <c r="J568" s="54">
        <f>+VLOOKUP(I568,[1]codpension!$A$4:$C$30,2,FALSE)</f>
        <v>7</v>
      </c>
      <c r="K568" s="54">
        <f>+VLOOKUP(I568,[1]codpension!$A$4:$D$30,4,FALSE)</f>
        <v>1</v>
      </c>
      <c r="L568" s="54">
        <f>+VLOOKUP(I568,[1]codpension!$A$4:$C$30,3,FALSE)</f>
        <v>1</v>
      </c>
    </row>
    <row r="569" spans="1:12">
      <c r="A569" s="48">
        <v>64</v>
      </c>
      <c r="B569" s="94">
        <v>789</v>
      </c>
      <c r="C569" s="55">
        <v>4243809.8400000017</v>
      </c>
      <c r="D569" s="51">
        <v>5378.7196958174927</v>
      </c>
      <c r="E569" s="51">
        <v>448.22664131812439</v>
      </c>
      <c r="F569" s="52" t="s">
        <v>157</v>
      </c>
      <c r="G569" s="53" t="s">
        <v>153</v>
      </c>
      <c r="H569" s="48" t="s">
        <v>48</v>
      </c>
      <c r="I569" s="48" t="str">
        <f t="shared" si="8"/>
        <v>VEJEZ RETIRO ANTICIPADO LEY 51-F</v>
      </c>
      <c r="J569" s="54">
        <f>+VLOOKUP(I569,[1]codpension!$A$4:$C$30,2,FALSE)</f>
        <v>7</v>
      </c>
      <c r="K569" s="54">
        <f>+VLOOKUP(I569,[1]codpension!$A$4:$D$30,4,FALSE)</f>
        <v>1</v>
      </c>
      <c r="L569" s="54">
        <f>+VLOOKUP(I569,[1]codpension!$A$4:$C$30,3,FALSE)</f>
        <v>1</v>
      </c>
    </row>
    <row r="570" spans="1:12">
      <c r="A570" s="48">
        <v>65</v>
      </c>
      <c r="B570" s="94">
        <v>1119</v>
      </c>
      <c r="C570" s="55">
        <v>6240329.7600000054</v>
      </c>
      <c r="D570" s="51">
        <v>5576.7021983914256</v>
      </c>
      <c r="E570" s="51">
        <v>464.72518319928548</v>
      </c>
      <c r="F570" s="52" t="s">
        <v>157</v>
      </c>
      <c r="G570" s="53" t="s">
        <v>153</v>
      </c>
      <c r="H570" s="48" t="s">
        <v>48</v>
      </c>
      <c r="I570" s="48" t="str">
        <f t="shared" si="8"/>
        <v>VEJEZ RETIRO ANTICIPADO LEY 51-F</v>
      </c>
      <c r="J570" s="54">
        <f>+VLOOKUP(I570,[1]codpension!$A$4:$C$30,2,FALSE)</f>
        <v>7</v>
      </c>
      <c r="K570" s="54">
        <f>+VLOOKUP(I570,[1]codpension!$A$4:$D$30,4,FALSE)</f>
        <v>1</v>
      </c>
      <c r="L570" s="54">
        <f>+VLOOKUP(I570,[1]codpension!$A$4:$C$30,3,FALSE)</f>
        <v>1</v>
      </c>
    </row>
    <row r="571" spans="1:12">
      <c r="A571" s="48">
        <v>66</v>
      </c>
      <c r="B571" s="94">
        <v>1454</v>
      </c>
      <c r="C571" s="55">
        <v>8899620.2400000021</v>
      </c>
      <c r="D571" s="51">
        <v>6120.7842090784061</v>
      </c>
      <c r="E571" s="51">
        <v>510.06535075653386</v>
      </c>
      <c r="F571" s="52" t="s">
        <v>157</v>
      </c>
      <c r="G571" s="53" t="s">
        <v>153</v>
      </c>
      <c r="H571" s="48" t="s">
        <v>48</v>
      </c>
      <c r="I571" s="48" t="str">
        <f t="shared" si="8"/>
        <v>VEJEZ RETIRO ANTICIPADO LEY 51-F</v>
      </c>
      <c r="J571" s="54">
        <f>+VLOOKUP(I571,[1]codpension!$A$4:$C$30,2,FALSE)</f>
        <v>7</v>
      </c>
      <c r="K571" s="54">
        <f>+VLOOKUP(I571,[1]codpension!$A$4:$D$30,4,FALSE)</f>
        <v>1</v>
      </c>
      <c r="L571" s="54">
        <f>+VLOOKUP(I571,[1]codpension!$A$4:$C$30,3,FALSE)</f>
        <v>1</v>
      </c>
    </row>
    <row r="572" spans="1:12">
      <c r="A572" s="48">
        <v>67</v>
      </c>
      <c r="B572" s="94">
        <v>704</v>
      </c>
      <c r="C572" s="55">
        <v>3996802.0800000019</v>
      </c>
      <c r="D572" s="51">
        <v>5677.2756818181842</v>
      </c>
      <c r="E572" s="51">
        <v>473.10630681818202</v>
      </c>
      <c r="F572" s="52" t="s">
        <v>157</v>
      </c>
      <c r="G572" s="53" t="s">
        <v>153</v>
      </c>
      <c r="H572" s="48" t="s">
        <v>48</v>
      </c>
      <c r="I572" s="48" t="str">
        <f t="shared" si="8"/>
        <v>VEJEZ RETIRO ANTICIPADO LEY 51-F</v>
      </c>
      <c r="J572" s="54">
        <f>+VLOOKUP(I572,[1]codpension!$A$4:$C$30,2,FALSE)</f>
        <v>7</v>
      </c>
      <c r="K572" s="54">
        <f>+VLOOKUP(I572,[1]codpension!$A$4:$D$30,4,FALSE)</f>
        <v>1</v>
      </c>
      <c r="L572" s="54">
        <f>+VLOOKUP(I572,[1]codpension!$A$4:$C$30,3,FALSE)</f>
        <v>1</v>
      </c>
    </row>
    <row r="573" spans="1:12">
      <c r="A573" s="48">
        <v>68</v>
      </c>
      <c r="B573" s="94">
        <v>814</v>
      </c>
      <c r="C573" s="55">
        <v>4948857.6000000006</v>
      </c>
      <c r="D573" s="51">
        <v>6079.6776412776417</v>
      </c>
      <c r="E573" s="51">
        <v>506.63980343980347</v>
      </c>
      <c r="F573" s="52" t="s">
        <v>157</v>
      </c>
      <c r="G573" s="53" t="s">
        <v>153</v>
      </c>
      <c r="H573" s="48" t="s">
        <v>48</v>
      </c>
      <c r="I573" s="48" t="str">
        <f t="shared" si="8"/>
        <v>VEJEZ RETIRO ANTICIPADO LEY 51-F</v>
      </c>
      <c r="J573" s="54">
        <f>+VLOOKUP(I573,[1]codpension!$A$4:$C$30,2,FALSE)</f>
        <v>7</v>
      </c>
      <c r="K573" s="54">
        <f>+VLOOKUP(I573,[1]codpension!$A$4:$D$30,4,FALSE)</f>
        <v>1</v>
      </c>
      <c r="L573" s="54">
        <f>+VLOOKUP(I573,[1]codpension!$A$4:$C$30,3,FALSE)</f>
        <v>1</v>
      </c>
    </row>
    <row r="574" spans="1:12">
      <c r="A574" s="48">
        <v>69</v>
      </c>
      <c r="B574" s="94">
        <v>924</v>
      </c>
      <c r="C574" s="55">
        <v>6055760.8799999952</v>
      </c>
      <c r="D574" s="51">
        <v>6553.8537662337612</v>
      </c>
      <c r="E574" s="51">
        <v>546.1544805194801</v>
      </c>
      <c r="F574" s="52" t="s">
        <v>157</v>
      </c>
      <c r="G574" s="53" t="s">
        <v>153</v>
      </c>
      <c r="H574" s="48" t="s">
        <v>48</v>
      </c>
      <c r="I574" s="48" t="str">
        <f t="shared" si="8"/>
        <v>VEJEZ RETIRO ANTICIPADO LEY 51-F</v>
      </c>
      <c r="J574" s="54">
        <f>+VLOOKUP(I574,[1]codpension!$A$4:$C$30,2,FALSE)</f>
        <v>7</v>
      </c>
      <c r="K574" s="54">
        <f>+VLOOKUP(I574,[1]codpension!$A$4:$D$30,4,FALSE)</f>
        <v>1</v>
      </c>
      <c r="L574" s="54">
        <f>+VLOOKUP(I574,[1]codpension!$A$4:$C$30,3,FALSE)</f>
        <v>1</v>
      </c>
    </row>
    <row r="575" spans="1:12">
      <c r="A575" s="48">
        <v>70</v>
      </c>
      <c r="B575" s="94">
        <v>323</v>
      </c>
      <c r="C575" s="55">
        <v>1838128.5599999998</v>
      </c>
      <c r="D575" s="51">
        <v>5690.8004953560367</v>
      </c>
      <c r="E575" s="51">
        <v>474.23337461300304</v>
      </c>
      <c r="F575" s="52" t="s">
        <v>157</v>
      </c>
      <c r="G575" s="53" t="s">
        <v>153</v>
      </c>
      <c r="H575" s="48" t="s">
        <v>48</v>
      </c>
      <c r="I575" s="48" t="str">
        <f t="shared" si="8"/>
        <v>VEJEZ RETIRO ANTICIPADO LEY 51-F</v>
      </c>
      <c r="J575" s="54">
        <f>+VLOOKUP(I575,[1]codpension!$A$4:$C$30,2,FALSE)</f>
        <v>7</v>
      </c>
      <c r="K575" s="54">
        <f>+VLOOKUP(I575,[1]codpension!$A$4:$D$30,4,FALSE)</f>
        <v>1</v>
      </c>
      <c r="L575" s="54">
        <f>+VLOOKUP(I575,[1]codpension!$A$4:$C$30,3,FALSE)</f>
        <v>1</v>
      </c>
    </row>
    <row r="576" spans="1:12" ht="15" thickBot="1">
      <c r="A576" s="57">
        <v>71</v>
      </c>
      <c r="B576" s="95">
        <v>55</v>
      </c>
      <c r="C576" s="64">
        <v>420461.52</v>
      </c>
      <c r="D576" s="65">
        <v>7644.7549090909097</v>
      </c>
      <c r="E576" s="65">
        <v>637.0629090909091</v>
      </c>
      <c r="F576" s="66" t="s">
        <v>157</v>
      </c>
      <c r="G576" s="67" t="s">
        <v>153</v>
      </c>
      <c r="H576" s="57" t="s">
        <v>48</v>
      </c>
      <c r="I576" s="57" t="str">
        <f t="shared" si="8"/>
        <v>VEJEZ RETIRO ANTICIPADO LEY 51-F</v>
      </c>
      <c r="J576" s="68">
        <f>+VLOOKUP(I576,[1]codpension!$A$4:$C$30,2,FALSE)</f>
        <v>7</v>
      </c>
      <c r="K576" s="68">
        <f>+VLOOKUP(I576,[1]codpension!$A$4:$D$30,4,FALSE)</f>
        <v>1</v>
      </c>
      <c r="L576" s="68">
        <f>+VLOOKUP(I576,[1]codpension!$A$4:$C$30,3,FALSE)</f>
        <v>1</v>
      </c>
    </row>
    <row r="577" spans="1:12" ht="15" thickTop="1">
      <c r="A577" s="56">
        <v>61</v>
      </c>
      <c r="B577" s="93">
        <v>1</v>
      </c>
      <c r="C577" s="58">
        <v>952.08</v>
      </c>
      <c r="D577" s="59">
        <v>952.08</v>
      </c>
      <c r="E577" s="59">
        <v>79.34</v>
      </c>
      <c r="F577" s="61" t="s">
        <v>158</v>
      </c>
      <c r="G577" s="61" t="s">
        <v>153</v>
      </c>
      <c r="H577" s="56" t="s">
        <v>48</v>
      </c>
      <c r="I577" s="56" t="str">
        <f t="shared" si="8"/>
        <v>VEJEZ PROPORCIONAL TRAB. ESTACIONALES-F</v>
      </c>
      <c r="J577" s="62">
        <f>+VLOOKUP(I577,[1]codpension!$A$4:$C$30,2,FALSE)</f>
        <v>7</v>
      </c>
      <c r="K577" s="62">
        <f>+VLOOKUP(I577,[1]codpension!$A$4:$D$30,4,FALSE)</f>
        <v>1</v>
      </c>
      <c r="L577" s="62">
        <f>+VLOOKUP(I577,[1]codpension!$A$4:$C$30,3,FALSE)</f>
        <v>1</v>
      </c>
    </row>
    <row r="578" spans="1:12" ht="15" thickBot="1">
      <c r="A578" s="57">
        <v>68</v>
      </c>
      <c r="B578" s="95">
        <v>1</v>
      </c>
      <c r="C578" s="64">
        <v>885.59999999999991</v>
      </c>
      <c r="D578" s="65">
        <v>885.59999999999991</v>
      </c>
      <c r="E578" s="65">
        <v>73.8</v>
      </c>
      <c r="F578" s="67" t="s">
        <v>158</v>
      </c>
      <c r="G578" s="67" t="s">
        <v>153</v>
      </c>
      <c r="H578" s="57" t="s">
        <v>48</v>
      </c>
      <c r="I578" s="57" t="str">
        <f t="shared" si="8"/>
        <v>VEJEZ PROPORCIONAL TRAB. ESTACIONALES-F</v>
      </c>
      <c r="J578" s="68">
        <f>+VLOOKUP(I578,[1]codpension!$A$4:$C$30,2,FALSE)</f>
        <v>7</v>
      </c>
      <c r="K578" s="68">
        <f>+VLOOKUP(I578,[1]codpension!$A$4:$D$30,4,FALSE)</f>
        <v>1</v>
      </c>
      <c r="L578" s="68">
        <f>+VLOOKUP(I578,[1]codpension!$A$4:$C$30,3,FALSE)</f>
        <v>1</v>
      </c>
    </row>
    <row r="579" spans="1:12" ht="15" thickTop="1">
      <c r="A579" s="56">
        <v>55</v>
      </c>
      <c r="B579" s="93">
        <v>2</v>
      </c>
      <c r="C579" s="58">
        <v>9317.52</v>
      </c>
      <c r="D579" s="59">
        <v>4658.76</v>
      </c>
      <c r="E579" s="59">
        <v>388.23</v>
      </c>
      <c r="F579" s="60" t="s">
        <v>159</v>
      </c>
      <c r="G579" s="61" t="s">
        <v>153</v>
      </c>
      <c r="H579" s="56" t="s">
        <v>48</v>
      </c>
      <c r="I579" s="56" t="str">
        <f t="shared" si="8"/>
        <v>VEJEZ TRABAJADORES BANANERAS-F</v>
      </c>
      <c r="J579" s="62">
        <f>+VLOOKUP(I579,[1]codpension!$A$4:$C$30,2,FALSE)</f>
        <v>7</v>
      </c>
      <c r="K579" s="62">
        <f>+VLOOKUP(I579,[1]codpension!$A$4:$D$30,4,FALSE)</f>
        <v>1</v>
      </c>
      <c r="L579" s="62">
        <f>+VLOOKUP(I579,[1]codpension!$A$4:$C$30,3,FALSE)</f>
        <v>1</v>
      </c>
    </row>
    <row r="580" spans="1:12">
      <c r="A580" s="48">
        <v>57</v>
      </c>
      <c r="B580" s="94">
        <v>1</v>
      </c>
      <c r="C580" s="55">
        <v>4371.3599999999997</v>
      </c>
      <c r="D580" s="51">
        <v>4371.3599999999997</v>
      </c>
      <c r="E580" s="51">
        <v>364.28</v>
      </c>
      <c r="F580" s="52" t="s">
        <v>159</v>
      </c>
      <c r="G580" s="53" t="s">
        <v>153</v>
      </c>
      <c r="H580" s="48" t="s">
        <v>48</v>
      </c>
      <c r="I580" s="48" t="str">
        <f t="shared" ref="I580:I643" si="9">+F580&amp;"-"&amp;H580</f>
        <v>VEJEZ TRABAJADORES BANANERAS-F</v>
      </c>
      <c r="J580" s="54">
        <f>+VLOOKUP(I580,[1]codpension!$A$4:$C$30,2,FALSE)</f>
        <v>7</v>
      </c>
      <c r="K580" s="54">
        <f>+VLOOKUP(I580,[1]codpension!$A$4:$D$30,4,FALSE)</f>
        <v>1</v>
      </c>
      <c r="L580" s="54">
        <f>+VLOOKUP(I580,[1]codpension!$A$4:$C$30,3,FALSE)</f>
        <v>1</v>
      </c>
    </row>
    <row r="581" spans="1:12">
      <c r="A581" s="48">
        <v>59</v>
      </c>
      <c r="B581" s="94">
        <v>3</v>
      </c>
      <c r="C581" s="55">
        <v>11774.4</v>
      </c>
      <c r="D581" s="51">
        <v>3924.7999999999997</v>
      </c>
      <c r="E581" s="51">
        <v>327.06666666666666</v>
      </c>
      <c r="F581" s="52" t="s">
        <v>159</v>
      </c>
      <c r="G581" s="53" t="s">
        <v>153</v>
      </c>
      <c r="H581" s="48" t="s">
        <v>48</v>
      </c>
      <c r="I581" s="48" t="str">
        <f t="shared" si="9"/>
        <v>VEJEZ TRABAJADORES BANANERAS-F</v>
      </c>
      <c r="J581" s="54">
        <f>+VLOOKUP(I581,[1]codpension!$A$4:$C$30,2,FALSE)</f>
        <v>7</v>
      </c>
      <c r="K581" s="54">
        <f>+VLOOKUP(I581,[1]codpension!$A$4:$D$30,4,FALSE)</f>
        <v>1</v>
      </c>
      <c r="L581" s="54">
        <f>+VLOOKUP(I581,[1]codpension!$A$4:$C$30,3,FALSE)</f>
        <v>1</v>
      </c>
    </row>
    <row r="582" spans="1:12" ht="15" thickBot="1">
      <c r="A582" s="57">
        <v>61</v>
      </c>
      <c r="B582" s="95">
        <v>2</v>
      </c>
      <c r="C582" s="64">
        <v>9696</v>
      </c>
      <c r="D582" s="65">
        <v>4848</v>
      </c>
      <c r="E582" s="65">
        <v>404</v>
      </c>
      <c r="F582" s="66" t="s">
        <v>159</v>
      </c>
      <c r="G582" s="67" t="s">
        <v>153</v>
      </c>
      <c r="H582" s="57" t="s">
        <v>48</v>
      </c>
      <c r="I582" s="57" t="str">
        <f t="shared" si="9"/>
        <v>VEJEZ TRABAJADORES BANANERAS-F</v>
      </c>
      <c r="J582" s="68">
        <f>+VLOOKUP(I582,[1]codpension!$A$4:$C$30,2,FALSE)</f>
        <v>7</v>
      </c>
      <c r="K582" s="68">
        <f>+VLOOKUP(I582,[1]codpension!$A$4:$D$30,4,FALSE)</f>
        <v>1</v>
      </c>
      <c r="L582" s="68">
        <f>+VLOOKUP(I582,[1]codpension!$A$4:$C$30,3,FALSE)</f>
        <v>1</v>
      </c>
    </row>
    <row r="583" spans="1:12" ht="15" thickTop="1">
      <c r="A583" s="56">
        <v>34</v>
      </c>
      <c r="B583" s="93">
        <v>6</v>
      </c>
      <c r="C583" s="58">
        <v>28041.599999999999</v>
      </c>
      <c r="D583" s="59">
        <v>4673.5999999999995</v>
      </c>
      <c r="E583" s="59">
        <v>389.46666666666664</v>
      </c>
      <c r="F583" s="60" t="s">
        <v>160</v>
      </c>
      <c r="G583" s="61" t="s">
        <v>153</v>
      </c>
      <c r="H583" s="56" t="s">
        <v>48</v>
      </c>
      <c r="I583" s="56" t="str">
        <f t="shared" si="9"/>
        <v>INVALIDEZ-F</v>
      </c>
      <c r="J583" s="62">
        <f>+VLOOKUP(I583,[1]codpension!$A$4:$C$30,2,FALSE)</f>
        <v>9</v>
      </c>
      <c r="K583" s="62">
        <f>+VLOOKUP(I583,[1]codpension!$A$4:$D$30,4,FALSE)</f>
        <v>1</v>
      </c>
      <c r="L583" s="62">
        <f>+VLOOKUP(I583,[1]codpension!$A$4:$C$30,3,FALSE)</f>
        <v>1</v>
      </c>
    </row>
    <row r="584" spans="1:12">
      <c r="A584" s="48">
        <v>35</v>
      </c>
      <c r="B584" s="94">
        <v>6</v>
      </c>
      <c r="C584" s="55">
        <v>24019.919999999998</v>
      </c>
      <c r="D584" s="51">
        <v>4003.3199999999997</v>
      </c>
      <c r="E584" s="51">
        <v>333.60999999999996</v>
      </c>
      <c r="F584" s="52" t="s">
        <v>160</v>
      </c>
      <c r="G584" s="53" t="s">
        <v>153</v>
      </c>
      <c r="H584" s="48" t="s">
        <v>48</v>
      </c>
      <c r="I584" s="48" t="str">
        <f t="shared" si="9"/>
        <v>INVALIDEZ-F</v>
      </c>
      <c r="J584" s="54">
        <f>+VLOOKUP(I584,[1]codpension!$A$4:$C$30,2,FALSE)</f>
        <v>9</v>
      </c>
      <c r="K584" s="54">
        <f>+VLOOKUP(I584,[1]codpension!$A$4:$D$30,4,FALSE)</f>
        <v>1</v>
      </c>
      <c r="L584" s="54">
        <f>+VLOOKUP(I584,[1]codpension!$A$4:$C$30,3,FALSE)</f>
        <v>1</v>
      </c>
    </row>
    <row r="585" spans="1:12">
      <c r="A585" s="48">
        <v>36</v>
      </c>
      <c r="B585" s="94">
        <v>6</v>
      </c>
      <c r="C585" s="55">
        <v>23850.48</v>
      </c>
      <c r="D585" s="51">
        <v>3975.08</v>
      </c>
      <c r="E585" s="51">
        <v>331.25666666666666</v>
      </c>
      <c r="F585" s="52" t="s">
        <v>160</v>
      </c>
      <c r="G585" s="53" t="s">
        <v>153</v>
      </c>
      <c r="H585" s="48" t="s">
        <v>48</v>
      </c>
      <c r="I585" s="48" t="str">
        <f t="shared" si="9"/>
        <v>INVALIDEZ-F</v>
      </c>
      <c r="J585" s="54">
        <f>+VLOOKUP(I585,[1]codpension!$A$4:$C$30,2,FALSE)</f>
        <v>9</v>
      </c>
      <c r="K585" s="54">
        <f>+VLOOKUP(I585,[1]codpension!$A$4:$D$30,4,FALSE)</f>
        <v>1</v>
      </c>
      <c r="L585" s="54">
        <f>+VLOOKUP(I585,[1]codpension!$A$4:$C$30,3,FALSE)</f>
        <v>1</v>
      </c>
    </row>
    <row r="586" spans="1:12">
      <c r="A586" s="48">
        <v>37</v>
      </c>
      <c r="B586" s="94">
        <v>13</v>
      </c>
      <c r="C586" s="55">
        <v>55393.439999999995</v>
      </c>
      <c r="D586" s="51">
        <v>4261.0338461538458</v>
      </c>
      <c r="E586" s="51">
        <v>355.08615384615382</v>
      </c>
      <c r="F586" s="52" t="s">
        <v>160</v>
      </c>
      <c r="G586" s="53" t="s">
        <v>153</v>
      </c>
      <c r="H586" s="48" t="s">
        <v>48</v>
      </c>
      <c r="I586" s="48" t="str">
        <f t="shared" si="9"/>
        <v>INVALIDEZ-F</v>
      </c>
      <c r="J586" s="54">
        <f>+VLOOKUP(I586,[1]codpension!$A$4:$C$30,2,FALSE)</f>
        <v>9</v>
      </c>
      <c r="K586" s="54">
        <f>+VLOOKUP(I586,[1]codpension!$A$4:$D$30,4,FALSE)</f>
        <v>1</v>
      </c>
      <c r="L586" s="54">
        <f>+VLOOKUP(I586,[1]codpension!$A$4:$C$30,3,FALSE)</f>
        <v>1</v>
      </c>
    </row>
    <row r="587" spans="1:12">
      <c r="A587" s="48">
        <v>38</v>
      </c>
      <c r="B587" s="94">
        <v>10</v>
      </c>
      <c r="C587" s="55">
        <v>39004.800000000003</v>
      </c>
      <c r="D587" s="51">
        <v>3900.4800000000005</v>
      </c>
      <c r="E587" s="51">
        <v>325.04000000000002</v>
      </c>
      <c r="F587" s="52" t="s">
        <v>160</v>
      </c>
      <c r="G587" s="53" t="s">
        <v>153</v>
      </c>
      <c r="H587" s="48" t="s">
        <v>48</v>
      </c>
      <c r="I587" s="48" t="str">
        <f t="shared" si="9"/>
        <v>INVALIDEZ-F</v>
      </c>
      <c r="J587" s="54">
        <f>+VLOOKUP(I587,[1]codpension!$A$4:$C$30,2,FALSE)</f>
        <v>9</v>
      </c>
      <c r="K587" s="54">
        <f>+VLOOKUP(I587,[1]codpension!$A$4:$D$30,4,FALSE)</f>
        <v>1</v>
      </c>
      <c r="L587" s="54">
        <f>+VLOOKUP(I587,[1]codpension!$A$4:$C$30,3,FALSE)</f>
        <v>1</v>
      </c>
    </row>
    <row r="588" spans="1:12">
      <c r="A588" s="48">
        <v>39</v>
      </c>
      <c r="B588" s="94">
        <v>15</v>
      </c>
      <c r="C588" s="55">
        <v>75091.199999999997</v>
      </c>
      <c r="D588" s="51">
        <v>5006.08</v>
      </c>
      <c r="E588" s="51">
        <v>417.17333333333335</v>
      </c>
      <c r="F588" s="52" t="s">
        <v>160</v>
      </c>
      <c r="G588" s="53" t="s">
        <v>153</v>
      </c>
      <c r="H588" s="48" t="s">
        <v>48</v>
      </c>
      <c r="I588" s="48" t="str">
        <f t="shared" si="9"/>
        <v>INVALIDEZ-F</v>
      </c>
      <c r="J588" s="54">
        <f>+VLOOKUP(I588,[1]codpension!$A$4:$C$30,2,FALSE)</f>
        <v>9</v>
      </c>
      <c r="K588" s="54">
        <f>+VLOOKUP(I588,[1]codpension!$A$4:$D$30,4,FALSE)</f>
        <v>1</v>
      </c>
      <c r="L588" s="54">
        <f>+VLOOKUP(I588,[1]codpension!$A$4:$C$30,3,FALSE)</f>
        <v>1</v>
      </c>
    </row>
    <row r="589" spans="1:12">
      <c r="A589" s="48">
        <v>40</v>
      </c>
      <c r="B589" s="94">
        <v>13</v>
      </c>
      <c r="C589" s="55">
        <v>81863.039999999994</v>
      </c>
      <c r="D589" s="51">
        <v>6297.1569230769228</v>
      </c>
      <c r="E589" s="51">
        <v>524.76307692307694</v>
      </c>
      <c r="F589" s="52" t="s">
        <v>160</v>
      </c>
      <c r="G589" s="53" t="s">
        <v>153</v>
      </c>
      <c r="H589" s="48" t="s">
        <v>48</v>
      </c>
      <c r="I589" s="48" t="str">
        <f t="shared" si="9"/>
        <v>INVALIDEZ-F</v>
      </c>
      <c r="J589" s="54">
        <f>+VLOOKUP(I589,[1]codpension!$A$4:$C$30,2,FALSE)</f>
        <v>9</v>
      </c>
      <c r="K589" s="54">
        <f>+VLOOKUP(I589,[1]codpension!$A$4:$D$30,4,FALSE)</f>
        <v>1</v>
      </c>
      <c r="L589" s="54">
        <f>+VLOOKUP(I589,[1]codpension!$A$4:$C$30,3,FALSE)</f>
        <v>1</v>
      </c>
    </row>
    <row r="590" spans="1:12">
      <c r="A590" s="48">
        <v>41</v>
      </c>
      <c r="B590" s="94">
        <v>27</v>
      </c>
      <c r="C590" s="55">
        <v>139800.48000000001</v>
      </c>
      <c r="D590" s="51">
        <v>5177.7955555555563</v>
      </c>
      <c r="E590" s="51">
        <v>431.48296296296303</v>
      </c>
      <c r="F590" s="52" t="s">
        <v>160</v>
      </c>
      <c r="G590" s="53" t="s">
        <v>153</v>
      </c>
      <c r="H590" s="48" t="s">
        <v>48</v>
      </c>
      <c r="I590" s="48" t="str">
        <f t="shared" si="9"/>
        <v>INVALIDEZ-F</v>
      </c>
      <c r="J590" s="54">
        <f>+VLOOKUP(I590,[1]codpension!$A$4:$C$30,2,FALSE)</f>
        <v>9</v>
      </c>
      <c r="K590" s="54">
        <f>+VLOOKUP(I590,[1]codpension!$A$4:$D$30,4,FALSE)</f>
        <v>1</v>
      </c>
      <c r="L590" s="54">
        <f>+VLOOKUP(I590,[1]codpension!$A$4:$C$30,3,FALSE)</f>
        <v>1</v>
      </c>
    </row>
    <row r="591" spans="1:12">
      <c r="A591" s="48">
        <v>42</v>
      </c>
      <c r="B591" s="94">
        <v>20</v>
      </c>
      <c r="C591" s="55">
        <v>72270.960000000006</v>
      </c>
      <c r="D591" s="51">
        <v>3613.5480000000002</v>
      </c>
      <c r="E591" s="51">
        <v>301.12900000000002</v>
      </c>
      <c r="F591" s="52" t="s">
        <v>160</v>
      </c>
      <c r="G591" s="53" t="s">
        <v>153</v>
      </c>
      <c r="H591" s="48" t="s">
        <v>48</v>
      </c>
      <c r="I591" s="48" t="str">
        <f t="shared" si="9"/>
        <v>INVALIDEZ-F</v>
      </c>
      <c r="J591" s="54">
        <f>+VLOOKUP(I591,[1]codpension!$A$4:$C$30,2,FALSE)</f>
        <v>9</v>
      </c>
      <c r="K591" s="54">
        <f>+VLOOKUP(I591,[1]codpension!$A$4:$D$30,4,FALSE)</f>
        <v>1</v>
      </c>
      <c r="L591" s="54">
        <f>+VLOOKUP(I591,[1]codpension!$A$4:$C$30,3,FALSE)</f>
        <v>1</v>
      </c>
    </row>
    <row r="592" spans="1:12">
      <c r="A592" s="48">
        <v>43</v>
      </c>
      <c r="B592" s="94">
        <v>30</v>
      </c>
      <c r="C592" s="55">
        <v>113325.36</v>
      </c>
      <c r="D592" s="51">
        <v>3777.5120000000002</v>
      </c>
      <c r="E592" s="51">
        <v>314.79266666666666</v>
      </c>
      <c r="F592" s="52" t="s">
        <v>160</v>
      </c>
      <c r="G592" s="53" t="s">
        <v>153</v>
      </c>
      <c r="H592" s="48" t="s">
        <v>48</v>
      </c>
      <c r="I592" s="48" t="str">
        <f t="shared" si="9"/>
        <v>INVALIDEZ-F</v>
      </c>
      <c r="J592" s="54">
        <f>+VLOOKUP(I592,[1]codpension!$A$4:$C$30,2,FALSE)</f>
        <v>9</v>
      </c>
      <c r="K592" s="54">
        <f>+VLOOKUP(I592,[1]codpension!$A$4:$D$30,4,FALSE)</f>
        <v>1</v>
      </c>
      <c r="L592" s="54">
        <f>+VLOOKUP(I592,[1]codpension!$A$4:$C$30,3,FALSE)</f>
        <v>1</v>
      </c>
    </row>
    <row r="593" spans="1:12">
      <c r="A593" s="48">
        <v>44</v>
      </c>
      <c r="B593" s="94">
        <v>32</v>
      </c>
      <c r="C593" s="55">
        <v>129543.35999999997</v>
      </c>
      <c r="D593" s="51">
        <v>4048.2299999999991</v>
      </c>
      <c r="E593" s="51">
        <v>337.35249999999991</v>
      </c>
      <c r="F593" s="52" t="s">
        <v>160</v>
      </c>
      <c r="G593" s="53" t="s">
        <v>153</v>
      </c>
      <c r="H593" s="48" t="s">
        <v>48</v>
      </c>
      <c r="I593" s="48" t="str">
        <f t="shared" si="9"/>
        <v>INVALIDEZ-F</v>
      </c>
      <c r="J593" s="54">
        <f>+VLOOKUP(I593,[1]codpension!$A$4:$C$30,2,FALSE)</f>
        <v>9</v>
      </c>
      <c r="K593" s="54">
        <f>+VLOOKUP(I593,[1]codpension!$A$4:$D$30,4,FALSE)</f>
        <v>1</v>
      </c>
      <c r="L593" s="54">
        <f>+VLOOKUP(I593,[1]codpension!$A$4:$C$30,3,FALSE)</f>
        <v>1</v>
      </c>
    </row>
    <row r="594" spans="1:12">
      <c r="A594" s="48">
        <v>45</v>
      </c>
      <c r="B594" s="94">
        <v>43</v>
      </c>
      <c r="C594" s="55">
        <v>183811.44</v>
      </c>
      <c r="D594" s="51">
        <v>4274.6846511627909</v>
      </c>
      <c r="E594" s="51">
        <v>356.22372093023256</v>
      </c>
      <c r="F594" s="52" t="s">
        <v>160</v>
      </c>
      <c r="G594" s="53" t="s">
        <v>153</v>
      </c>
      <c r="H594" s="48" t="s">
        <v>48</v>
      </c>
      <c r="I594" s="48" t="str">
        <f t="shared" si="9"/>
        <v>INVALIDEZ-F</v>
      </c>
      <c r="J594" s="54">
        <f>+VLOOKUP(I594,[1]codpension!$A$4:$C$30,2,FALSE)</f>
        <v>9</v>
      </c>
      <c r="K594" s="54">
        <f>+VLOOKUP(I594,[1]codpension!$A$4:$D$30,4,FALSE)</f>
        <v>1</v>
      </c>
      <c r="L594" s="54">
        <f>+VLOOKUP(I594,[1]codpension!$A$4:$C$30,3,FALSE)</f>
        <v>1</v>
      </c>
    </row>
    <row r="595" spans="1:12">
      <c r="A595" s="48">
        <v>46</v>
      </c>
      <c r="B595" s="94">
        <v>41</v>
      </c>
      <c r="C595" s="55">
        <v>193077.84</v>
      </c>
      <c r="D595" s="51">
        <v>4709.2156097560974</v>
      </c>
      <c r="E595" s="51">
        <v>392.43463414634147</v>
      </c>
      <c r="F595" s="52" t="s">
        <v>160</v>
      </c>
      <c r="G595" s="53" t="s">
        <v>153</v>
      </c>
      <c r="H595" s="48" t="s">
        <v>48</v>
      </c>
      <c r="I595" s="48" t="str">
        <f t="shared" si="9"/>
        <v>INVALIDEZ-F</v>
      </c>
      <c r="J595" s="54">
        <f>+VLOOKUP(I595,[1]codpension!$A$4:$C$30,2,FALSE)</f>
        <v>9</v>
      </c>
      <c r="K595" s="54">
        <f>+VLOOKUP(I595,[1]codpension!$A$4:$D$30,4,FALSE)</f>
        <v>1</v>
      </c>
      <c r="L595" s="54">
        <f>+VLOOKUP(I595,[1]codpension!$A$4:$C$30,3,FALSE)</f>
        <v>1</v>
      </c>
    </row>
    <row r="596" spans="1:12">
      <c r="A596" s="48">
        <v>47</v>
      </c>
      <c r="B596" s="94">
        <v>50</v>
      </c>
      <c r="C596" s="55">
        <v>247154.4</v>
      </c>
      <c r="D596" s="51">
        <v>4943.0879999999997</v>
      </c>
      <c r="E596" s="51">
        <v>411.92399999999998</v>
      </c>
      <c r="F596" s="52" t="s">
        <v>160</v>
      </c>
      <c r="G596" s="53" t="s">
        <v>153</v>
      </c>
      <c r="H596" s="48" t="s">
        <v>48</v>
      </c>
      <c r="I596" s="48" t="str">
        <f t="shared" si="9"/>
        <v>INVALIDEZ-F</v>
      </c>
      <c r="J596" s="54">
        <f>+VLOOKUP(I596,[1]codpension!$A$4:$C$30,2,FALSE)</f>
        <v>9</v>
      </c>
      <c r="K596" s="54">
        <f>+VLOOKUP(I596,[1]codpension!$A$4:$D$30,4,FALSE)</f>
        <v>1</v>
      </c>
      <c r="L596" s="54">
        <f>+VLOOKUP(I596,[1]codpension!$A$4:$C$30,3,FALSE)</f>
        <v>1</v>
      </c>
    </row>
    <row r="597" spans="1:12">
      <c r="A597" s="48">
        <v>48</v>
      </c>
      <c r="B597" s="94">
        <v>62</v>
      </c>
      <c r="C597" s="55">
        <v>282899.76</v>
      </c>
      <c r="D597" s="51">
        <v>4562.8993548387098</v>
      </c>
      <c r="E597" s="51">
        <v>380.24161290322581</v>
      </c>
      <c r="F597" s="52" t="s">
        <v>160</v>
      </c>
      <c r="G597" s="53" t="s">
        <v>153</v>
      </c>
      <c r="H597" s="48" t="s">
        <v>48</v>
      </c>
      <c r="I597" s="48" t="str">
        <f t="shared" si="9"/>
        <v>INVALIDEZ-F</v>
      </c>
      <c r="J597" s="54">
        <f>+VLOOKUP(I597,[1]codpension!$A$4:$C$30,2,FALSE)</f>
        <v>9</v>
      </c>
      <c r="K597" s="54">
        <f>+VLOOKUP(I597,[1]codpension!$A$4:$D$30,4,FALSE)</f>
        <v>1</v>
      </c>
      <c r="L597" s="54">
        <f>+VLOOKUP(I597,[1]codpension!$A$4:$C$30,3,FALSE)</f>
        <v>1</v>
      </c>
    </row>
    <row r="598" spans="1:12">
      <c r="A598" s="48">
        <v>49</v>
      </c>
      <c r="B598" s="94">
        <v>60</v>
      </c>
      <c r="C598" s="55">
        <v>260274.24</v>
      </c>
      <c r="D598" s="51">
        <v>4337.9039999999995</v>
      </c>
      <c r="E598" s="51">
        <v>361.49199999999996</v>
      </c>
      <c r="F598" s="52" t="s">
        <v>160</v>
      </c>
      <c r="G598" s="53" t="s">
        <v>153</v>
      </c>
      <c r="H598" s="48" t="s">
        <v>48</v>
      </c>
      <c r="I598" s="48" t="str">
        <f t="shared" si="9"/>
        <v>INVALIDEZ-F</v>
      </c>
      <c r="J598" s="54">
        <f>+VLOOKUP(I598,[1]codpension!$A$4:$C$30,2,FALSE)</f>
        <v>9</v>
      </c>
      <c r="K598" s="54">
        <f>+VLOOKUP(I598,[1]codpension!$A$4:$D$30,4,FALSE)</f>
        <v>1</v>
      </c>
      <c r="L598" s="54">
        <f>+VLOOKUP(I598,[1]codpension!$A$4:$C$30,3,FALSE)</f>
        <v>1</v>
      </c>
    </row>
    <row r="599" spans="1:12">
      <c r="A599" s="48">
        <v>50</v>
      </c>
      <c r="B599" s="94">
        <v>63</v>
      </c>
      <c r="C599" s="55">
        <v>261643.44000000009</v>
      </c>
      <c r="D599" s="51">
        <v>4153.0704761904772</v>
      </c>
      <c r="E599" s="51">
        <v>346.08920634920645</v>
      </c>
      <c r="F599" s="52" t="s">
        <v>160</v>
      </c>
      <c r="G599" s="53" t="s">
        <v>153</v>
      </c>
      <c r="H599" s="48" t="s">
        <v>48</v>
      </c>
      <c r="I599" s="48" t="str">
        <f t="shared" si="9"/>
        <v>INVALIDEZ-F</v>
      </c>
      <c r="J599" s="54">
        <f>+VLOOKUP(I599,[1]codpension!$A$4:$C$30,2,FALSE)</f>
        <v>9</v>
      </c>
      <c r="K599" s="54">
        <f>+VLOOKUP(I599,[1]codpension!$A$4:$D$30,4,FALSE)</f>
        <v>1</v>
      </c>
      <c r="L599" s="54">
        <f>+VLOOKUP(I599,[1]codpension!$A$4:$C$30,3,FALSE)</f>
        <v>1</v>
      </c>
    </row>
    <row r="600" spans="1:12">
      <c r="A600" s="48">
        <v>51</v>
      </c>
      <c r="B600" s="94">
        <v>100</v>
      </c>
      <c r="C600" s="55">
        <v>496897.91999999987</v>
      </c>
      <c r="D600" s="51">
        <v>4968.9791999999989</v>
      </c>
      <c r="E600" s="51">
        <v>414.08159999999992</v>
      </c>
      <c r="F600" s="52" t="s">
        <v>160</v>
      </c>
      <c r="G600" s="53" t="s">
        <v>153</v>
      </c>
      <c r="H600" s="48" t="s">
        <v>48</v>
      </c>
      <c r="I600" s="48" t="str">
        <f t="shared" si="9"/>
        <v>INVALIDEZ-F</v>
      </c>
      <c r="J600" s="54">
        <f>+VLOOKUP(I600,[1]codpension!$A$4:$C$30,2,FALSE)</f>
        <v>9</v>
      </c>
      <c r="K600" s="54">
        <f>+VLOOKUP(I600,[1]codpension!$A$4:$D$30,4,FALSE)</f>
        <v>1</v>
      </c>
      <c r="L600" s="54">
        <f>+VLOOKUP(I600,[1]codpension!$A$4:$C$30,3,FALSE)</f>
        <v>1</v>
      </c>
    </row>
    <row r="601" spans="1:12">
      <c r="A601" s="48">
        <v>52</v>
      </c>
      <c r="B601" s="94">
        <v>86</v>
      </c>
      <c r="C601" s="55">
        <v>334220.88</v>
      </c>
      <c r="D601" s="51">
        <v>3886.2893023255815</v>
      </c>
      <c r="E601" s="51">
        <v>323.85744186046514</v>
      </c>
      <c r="F601" s="52" t="s">
        <v>160</v>
      </c>
      <c r="G601" s="53" t="s">
        <v>153</v>
      </c>
      <c r="H601" s="48" t="s">
        <v>48</v>
      </c>
      <c r="I601" s="48" t="str">
        <f t="shared" si="9"/>
        <v>INVALIDEZ-F</v>
      </c>
      <c r="J601" s="54">
        <f>+VLOOKUP(I601,[1]codpension!$A$4:$C$30,2,FALSE)</f>
        <v>9</v>
      </c>
      <c r="K601" s="54">
        <f>+VLOOKUP(I601,[1]codpension!$A$4:$D$30,4,FALSE)</f>
        <v>1</v>
      </c>
      <c r="L601" s="54">
        <f>+VLOOKUP(I601,[1]codpension!$A$4:$C$30,3,FALSE)</f>
        <v>1</v>
      </c>
    </row>
    <row r="602" spans="1:12">
      <c r="A602" s="48">
        <v>53</v>
      </c>
      <c r="B602" s="94">
        <v>85</v>
      </c>
      <c r="C602" s="55">
        <v>371211.35999999993</v>
      </c>
      <c r="D602" s="51">
        <v>4367.1924705882348</v>
      </c>
      <c r="E602" s="51">
        <v>363.93270588235288</v>
      </c>
      <c r="F602" s="52" t="s">
        <v>160</v>
      </c>
      <c r="G602" s="53" t="s">
        <v>153</v>
      </c>
      <c r="H602" s="48" t="s">
        <v>48</v>
      </c>
      <c r="I602" s="48" t="str">
        <f t="shared" si="9"/>
        <v>INVALIDEZ-F</v>
      </c>
      <c r="J602" s="54">
        <f>+VLOOKUP(I602,[1]codpension!$A$4:$C$30,2,FALSE)</f>
        <v>9</v>
      </c>
      <c r="K602" s="54">
        <f>+VLOOKUP(I602,[1]codpension!$A$4:$D$30,4,FALSE)</f>
        <v>1</v>
      </c>
      <c r="L602" s="54">
        <f>+VLOOKUP(I602,[1]codpension!$A$4:$C$30,3,FALSE)</f>
        <v>1</v>
      </c>
    </row>
    <row r="603" spans="1:12">
      <c r="A603" s="48">
        <v>54</v>
      </c>
      <c r="B603" s="94">
        <v>96</v>
      </c>
      <c r="C603" s="55">
        <v>395477.27999999997</v>
      </c>
      <c r="D603" s="51">
        <v>4119.5549999999994</v>
      </c>
      <c r="E603" s="51">
        <v>343.29624999999993</v>
      </c>
      <c r="F603" s="52" t="s">
        <v>160</v>
      </c>
      <c r="G603" s="53" t="s">
        <v>153</v>
      </c>
      <c r="H603" s="48" t="s">
        <v>48</v>
      </c>
      <c r="I603" s="48" t="str">
        <f t="shared" si="9"/>
        <v>INVALIDEZ-F</v>
      </c>
      <c r="J603" s="54">
        <f>+VLOOKUP(I603,[1]codpension!$A$4:$C$30,2,FALSE)</f>
        <v>9</v>
      </c>
      <c r="K603" s="54">
        <f>+VLOOKUP(I603,[1]codpension!$A$4:$D$30,4,FALSE)</f>
        <v>1</v>
      </c>
      <c r="L603" s="54">
        <f>+VLOOKUP(I603,[1]codpension!$A$4:$C$30,3,FALSE)</f>
        <v>1</v>
      </c>
    </row>
    <row r="604" spans="1:12">
      <c r="A604" s="48">
        <v>55</v>
      </c>
      <c r="B604" s="94">
        <v>124</v>
      </c>
      <c r="C604" s="55">
        <v>534567.12000000011</v>
      </c>
      <c r="D604" s="51">
        <v>4311.0251612903239</v>
      </c>
      <c r="E604" s="51">
        <v>359.25209677419366</v>
      </c>
      <c r="F604" s="52" t="s">
        <v>160</v>
      </c>
      <c r="G604" s="53" t="s">
        <v>153</v>
      </c>
      <c r="H604" s="48" t="s">
        <v>48</v>
      </c>
      <c r="I604" s="48" t="str">
        <f t="shared" si="9"/>
        <v>INVALIDEZ-F</v>
      </c>
      <c r="J604" s="54">
        <f>+VLOOKUP(I604,[1]codpension!$A$4:$C$30,2,FALSE)</f>
        <v>9</v>
      </c>
      <c r="K604" s="54">
        <f>+VLOOKUP(I604,[1]codpension!$A$4:$D$30,4,FALSE)</f>
        <v>1</v>
      </c>
      <c r="L604" s="54">
        <f>+VLOOKUP(I604,[1]codpension!$A$4:$C$30,3,FALSE)</f>
        <v>1</v>
      </c>
    </row>
    <row r="605" spans="1:12">
      <c r="A605" s="48">
        <v>56</v>
      </c>
      <c r="B605" s="94">
        <v>113</v>
      </c>
      <c r="C605" s="55">
        <v>478938.4800000001</v>
      </c>
      <c r="D605" s="51">
        <v>4238.3936283185849</v>
      </c>
      <c r="E605" s="51">
        <v>353.19946902654874</v>
      </c>
      <c r="F605" s="52" t="s">
        <v>160</v>
      </c>
      <c r="G605" s="53" t="s">
        <v>153</v>
      </c>
      <c r="H605" s="48" t="s">
        <v>48</v>
      </c>
      <c r="I605" s="48" t="str">
        <f t="shared" si="9"/>
        <v>INVALIDEZ-F</v>
      </c>
      <c r="J605" s="54">
        <f>+VLOOKUP(I605,[1]codpension!$A$4:$C$30,2,FALSE)</f>
        <v>9</v>
      </c>
      <c r="K605" s="54">
        <f>+VLOOKUP(I605,[1]codpension!$A$4:$D$30,4,FALSE)</f>
        <v>1</v>
      </c>
      <c r="L605" s="54">
        <f>+VLOOKUP(I605,[1]codpension!$A$4:$C$30,3,FALSE)</f>
        <v>1</v>
      </c>
    </row>
    <row r="606" spans="1:12">
      <c r="A606" s="48">
        <v>57</v>
      </c>
      <c r="B606" s="94">
        <v>129</v>
      </c>
      <c r="C606" s="55">
        <v>517725.60000000015</v>
      </c>
      <c r="D606" s="51">
        <v>4013.3767441860477</v>
      </c>
      <c r="E606" s="51">
        <v>334.44806201550398</v>
      </c>
      <c r="F606" s="52" t="s">
        <v>160</v>
      </c>
      <c r="G606" s="53" t="s">
        <v>153</v>
      </c>
      <c r="H606" s="48" t="s">
        <v>48</v>
      </c>
      <c r="I606" s="48" t="str">
        <f t="shared" si="9"/>
        <v>INVALIDEZ-F</v>
      </c>
      <c r="J606" s="54">
        <f>+VLOOKUP(I606,[1]codpension!$A$4:$C$30,2,FALSE)</f>
        <v>9</v>
      </c>
      <c r="K606" s="54">
        <f>+VLOOKUP(I606,[1]codpension!$A$4:$D$30,4,FALSE)</f>
        <v>1</v>
      </c>
      <c r="L606" s="54">
        <f>+VLOOKUP(I606,[1]codpension!$A$4:$C$30,3,FALSE)</f>
        <v>1</v>
      </c>
    </row>
    <row r="607" spans="1:12">
      <c r="A607" s="48">
        <v>58</v>
      </c>
      <c r="B607" s="94">
        <v>130</v>
      </c>
      <c r="C607" s="55">
        <v>522989.03999999992</v>
      </c>
      <c r="D607" s="51">
        <v>4022.992615384615</v>
      </c>
      <c r="E607" s="51">
        <v>335.2493846153846</v>
      </c>
      <c r="F607" s="52" t="s">
        <v>160</v>
      </c>
      <c r="G607" s="53" t="s">
        <v>153</v>
      </c>
      <c r="H607" s="48" t="s">
        <v>48</v>
      </c>
      <c r="I607" s="48" t="str">
        <f t="shared" si="9"/>
        <v>INVALIDEZ-F</v>
      </c>
      <c r="J607" s="54">
        <f>+VLOOKUP(I607,[1]codpension!$A$4:$C$30,2,FALSE)</f>
        <v>9</v>
      </c>
      <c r="K607" s="54">
        <f>+VLOOKUP(I607,[1]codpension!$A$4:$D$30,4,FALSE)</f>
        <v>1</v>
      </c>
      <c r="L607" s="54">
        <f>+VLOOKUP(I607,[1]codpension!$A$4:$C$30,3,FALSE)</f>
        <v>1</v>
      </c>
    </row>
    <row r="608" spans="1:12">
      <c r="A608" s="48">
        <v>59</v>
      </c>
      <c r="B608" s="94">
        <v>125</v>
      </c>
      <c r="C608" s="55">
        <v>497899.2</v>
      </c>
      <c r="D608" s="51">
        <v>3983.1936000000001</v>
      </c>
      <c r="E608" s="51">
        <v>331.93279999999999</v>
      </c>
      <c r="F608" s="52" t="s">
        <v>160</v>
      </c>
      <c r="G608" s="53" t="s">
        <v>153</v>
      </c>
      <c r="H608" s="48" t="s">
        <v>48</v>
      </c>
      <c r="I608" s="48" t="str">
        <f t="shared" si="9"/>
        <v>INVALIDEZ-F</v>
      </c>
      <c r="J608" s="54">
        <f>+VLOOKUP(I608,[1]codpension!$A$4:$C$30,2,FALSE)</f>
        <v>9</v>
      </c>
      <c r="K608" s="54">
        <f>+VLOOKUP(I608,[1]codpension!$A$4:$D$30,4,FALSE)</f>
        <v>1</v>
      </c>
      <c r="L608" s="54">
        <f>+VLOOKUP(I608,[1]codpension!$A$4:$C$30,3,FALSE)</f>
        <v>1</v>
      </c>
    </row>
    <row r="609" spans="1:12">
      <c r="A609" s="48">
        <v>60</v>
      </c>
      <c r="B609" s="94">
        <v>111</v>
      </c>
      <c r="C609" s="55">
        <v>440507.28000000009</v>
      </c>
      <c r="D609" s="51">
        <v>3968.5340540540546</v>
      </c>
      <c r="E609" s="51">
        <v>330.7111711711712</v>
      </c>
      <c r="F609" s="52" t="s">
        <v>160</v>
      </c>
      <c r="G609" s="53" t="s">
        <v>153</v>
      </c>
      <c r="H609" s="48" t="s">
        <v>48</v>
      </c>
      <c r="I609" s="48" t="str">
        <f t="shared" si="9"/>
        <v>INVALIDEZ-F</v>
      </c>
      <c r="J609" s="54">
        <f>+VLOOKUP(I609,[1]codpension!$A$4:$C$30,2,FALSE)</f>
        <v>9</v>
      </c>
      <c r="K609" s="54">
        <f>+VLOOKUP(I609,[1]codpension!$A$4:$D$30,4,FALSE)</f>
        <v>1</v>
      </c>
      <c r="L609" s="54">
        <f>+VLOOKUP(I609,[1]codpension!$A$4:$C$30,3,FALSE)</f>
        <v>1</v>
      </c>
    </row>
    <row r="610" spans="1:12">
      <c r="A610" s="48">
        <v>61</v>
      </c>
      <c r="B610" s="94">
        <v>132</v>
      </c>
      <c r="C610" s="55">
        <v>495880.0799999999</v>
      </c>
      <c r="D610" s="51">
        <v>3756.6672727272721</v>
      </c>
      <c r="E610" s="51">
        <v>313.05560606060601</v>
      </c>
      <c r="F610" s="52" t="s">
        <v>160</v>
      </c>
      <c r="G610" s="53" t="s">
        <v>153</v>
      </c>
      <c r="H610" s="48" t="s">
        <v>48</v>
      </c>
      <c r="I610" s="48" t="str">
        <f t="shared" si="9"/>
        <v>INVALIDEZ-F</v>
      </c>
      <c r="J610" s="54">
        <f>+VLOOKUP(I610,[1]codpension!$A$4:$C$30,2,FALSE)</f>
        <v>9</v>
      </c>
      <c r="K610" s="54">
        <f>+VLOOKUP(I610,[1]codpension!$A$4:$D$30,4,FALSE)</f>
        <v>1</v>
      </c>
      <c r="L610" s="54">
        <f>+VLOOKUP(I610,[1]codpension!$A$4:$C$30,3,FALSE)</f>
        <v>1</v>
      </c>
    </row>
    <row r="611" spans="1:12">
      <c r="A611" s="48">
        <v>62</v>
      </c>
      <c r="B611" s="94">
        <v>140</v>
      </c>
      <c r="C611" s="55">
        <v>549460.79999999993</v>
      </c>
      <c r="D611" s="51">
        <v>3924.7199999999993</v>
      </c>
      <c r="E611" s="51">
        <v>327.05999999999995</v>
      </c>
      <c r="F611" s="52" t="s">
        <v>160</v>
      </c>
      <c r="G611" s="53" t="s">
        <v>153</v>
      </c>
      <c r="H611" s="48" t="s">
        <v>48</v>
      </c>
      <c r="I611" s="48" t="str">
        <f t="shared" si="9"/>
        <v>INVALIDEZ-F</v>
      </c>
      <c r="J611" s="54">
        <f>+VLOOKUP(I611,[1]codpension!$A$4:$C$30,2,FALSE)</f>
        <v>9</v>
      </c>
      <c r="K611" s="54">
        <f>+VLOOKUP(I611,[1]codpension!$A$4:$D$30,4,FALSE)</f>
        <v>1</v>
      </c>
      <c r="L611" s="54">
        <f>+VLOOKUP(I611,[1]codpension!$A$4:$C$30,3,FALSE)</f>
        <v>1</v>
      </c>
    </row>
    <row r="612" spans="1:12">
      <c r="A612" s="48">
        <v>63</v>
      </c>
      <c r="B612" s="94">
        <v>144</v>
      </c>
      <c r="C612" s="55">
        <v>546864.72000000009</v>
      </c>
      <c r="D612" s="51">
        <v>3797.6716666666671</v>
      </c>
      <c r="E612" s="51">
        <v>316.47263888888892</v>
      </c>
      <c r="F612" s="52" t="s">
        <v>160</v>
      </c>
      <c r="G612" s="53" t="s">
        <v>153</v>
      </c>
      <c r="H612" s="48" t="s">
        <v>48</v>
      </c>
      <c r="I612" s="48" t="str">
        <f t="shared" si="9"/>
        <v>INVALIDEZ-F</v>
      </c>
      <c r="J612" s="54">
        <f>+VLOOKUP(I612,[1]codpension!$A$4:$C$30,2,FALSE)</f>
        <v>9</v>
      </c>
      <c r="K612" s="54">
        <f>+VLOOKUP(I612,[1]codpension!$A$4:$D$30,4,FALSE)</f>
        <v>1</v>
      </c>
      <c r="L612" s="54">
        <f>+VLOOKUP(I612,[1]codpension!$A$4:$C$30,3,FALSE)</f>
        <v>1</v>
      </c>
    </row>
    <row r="613" spans="1:12">
      <c r="A613" s="48">
        <v>64</v>
      </c>
      <c r="B613" s="94">
        <v>146</v>
      </c>
      <c r="C613" s="55">
        <v>600588.71999999974</v>
      </c>
      <c r="D613" s="51">
        <v>4113.6213698630118</v>
      </c>
      <c r="E613" s="51">
        <v>342.80178082191765</v>
      </c>
      <c r="F613" s="52" t="s">
        <v>160</v>
      </c>
      <c r="G613" s="53" t="s">
        <v>153</v>
      </c>
      <c r="H613" s="48" t="s">
        <v>48</v>
      </c>
      <c r="I613" s="48" t="str">
        <f t="shared" si="9"/>
        <v>INVALIDEZ-F</v>
      </c>
      <c r="J613" s="54">
        <f>+VLOOKUP(I613,[1]codpension!$A$4:$C$30,2,FALSE)</f>
        <v>9</v>
      </c>
      <c r="K613" s="54">
        <f>+VLOOKUP(I613,[1]codpension!$A$4:$D$30,4,FALSE)</f>
        <v>1</v>
      </c>
      <c r="L613" s="54">
        <f>+VLOOKUP(I613,[1]codpension!$A$4:$C$30,3,FALSE)</f>
        <v>1</v>
      </c>
    </row>
    <row r="614" spans="1:12">
      <c r="A614" s="48">
        <v>65</v>
      </c>
      <c r="B614" s="94">
        <v>186</v>
      </c>
      <c r="C614" s="55">
        <v>748854.96000000008</v>
      </c>
      <c r="D614" s="51">
        <v>4026.1019354838713</v>
      </c>
      <c r="E614" s="51">
        <v>335.50849462365596</v>
      </c>
      <c r="F614" s="52" t="s">
        <v>160</v>
      </c>
      <c r="G614" s="53" t="s">
        <v>153</v>
      </c>
      <c r="H614" s="48" t="s">
        <v>48</v>
      </c>
      <c r="I614" s="48" t="str">
        <f t="shared" si="9"/>
        <v>INVALIDEZ-F</v>
      </c>
      <c r="J614" s="54">
        <f>+VLOOKUP(I614,[1]codpension!$A$4:$C$30,2,FALSE)</f>
        <v>9</v>
      </c>
      <c r="K614" s="54">
        <f>+VLOOKUP(I614,[1]codpension!$A$4:$D$30,4,FALSE)</f>
        <v>1</v>
      </c>
      <c r="L614" s="54">
        <f>+VLOOKUP(I614,[1]codpension!$A$4:$C$30,3,FALSE)</f>
        <v>1</v>
      </c>
    </row>
    <row r="615" spans="1:12">
      <c r="A615" s="48">
        <v>66</v>
      </c>
      <c r="B615" s="94">
        <v>163</v>
      </c>
      <c r="C615" s="55">
        <v>653819.27999999991</v>
      </c>
      <c r="D615" s="51">
        <v>4011.1612269938646</v>
      </c>
      <c r="E615" s="51">
        <v>334.26343558282207</v>
      </c>
      <c r="F615" s="52" t="s">
        <v>160</v>
      </c>
      <c r="G615" s="53" t="s">
        <v>153</v>
      </c>
      <c r="H615" s="48" t="s">
        <v>48</v>
      </c>
      <c r="I615" s="48" t="str">
        <f t="shared" si="9"/>
        <v>INVALIDEZ-F</v>
      </c>
      <c r="J615" s="54">
        <f>+VLOOKUP(I615,[1]codpension!$A$4:$C$30,2,FALSE)</f>
        <v>9</v>
      </c>
      <c r="K615" s="54">
        <f>+VLOOKUP(I615,[1]codpension!$A$4:$D$30,4,FALSE)</f>
        <v>1</v>
      </c>
      <c r="L615" s="54">
        <f>+VLOOKUP(I615,[1]codpension!$A$4:$C$30,3,FALSE)</f>
        <v>1</v>
      </c>
    </row>
    <row r="616" spans="1:12">
      <c r="A616" s="48">
        <v>67</v>
      </c>
      <c r="B616" s="94">
        <v>193</v>
      </c>
      <c r="C616" s="55">
        <v>755281.19999999984</v>
      </c>
      <c r="D616" s="51">
        <v>3913.3740932642477</v>
      </c>
      <c r="E616" s="51">
        <v>326.11450777202066</v>
      </c>
      <c r="F616" s="52" t="s">
        <v>160</v>
      </c>
      <c r="G616" s="53" t="s">
        <v>153</v>
      </c>
      <c r="H616" s="48" t="s">
        <v>48</v>
      </c>
      <c r="I616" s="48" t="str">
        <f t="shared" si="9"/>
        <v>INVALIDEZ-F</v>
      </c>
      <c r="J616" s="54">
        <f>+VLOOKUP(I616,[1]codpension!$A$4:$C$30,2,FALSE)</f>
        <v>9</v>
      </c>
      <c r="K616" s="54">
        <f>+VLOOKUP(I616,[1]codpension!$A$4:$D$30,4,FALSE)</f>
        <v>1</v>
      </c>
      <c r="L616" s="54">
        <f>+VLOOKUP(I616,[1]codpension!$A$4:$C$30,3,FALSE)</f>
        <v>1</v>
      </c>
    </row>
    <row r="617" spans="1:12">
      <c r="A617" s="48">
        <v>68</v>
      </c>
      <c r="B617" s="94">
        <v>211</v>
      </c>
      <c r="C617" s="55">
        <v>886646.64000000013</v>
      </c>
      <c r="D617" s="51">
        <v>4202.1167772511853</v>
      </c>
      <c r="E617" s="51">
        <v>350.17639810426544</v>
      </c>
      <c r="F617" s="52" t="s">
        <v>160</v>
      </c>
      <c r="G617" s="53" t="s">
        <v>153</v>
      </c>
      <c r="H617" s="48" t="s">
        <v>48</v>
      </c>
      <c r="I617" s="48" t="str">
        <f t="shared" si="9"/>
        <v>INVALIDEZ-F</v>
      </c>
      <c r="J617" s="54">
        <f>+VLOOKUP(I617,[1]codpension!$A$4:$C$30,2,FALSE)</f>
        <v>9</v>
      </c>
      <c r="K617" s="54">
        <f>+VLOOKUP(I617,[1]codpension!$A$4:$D$30,4,FALSE)</f>
        <v>1</v>
      </c>
      <c r="L617" s="54">
        <f>+VLOOKUP(I617,[1]codpension!$A$4:$C$30,3,FALSE)</f>
        <v>1</v>
      </c>
    </row>
    <row r="618" spans="1:12">
      <c r="A618" s="48">
        <v>69</v>
      </c>
      <c r="B618" s="94">
        <v>213</v>
      </c>
      <c r="C618" s="55">
        <v>861912.24</v>
      </c>
      <c r="D618" s="51">
        <v>4046.5363380281688</v>
      </c>
      <c r="E618" s="51">
        <v>337.21136150234742</v>
      </c>
      <c r="F618" s="52" t="s">
        <v>160</v>
      </c>
      <c r="G618" s="53" t="s">
        <v>153</v>
      </c>
      <c r="H618" s="48" t="s">
        <v>48</v>
      </c>
      <c r="I618" s="48" t="str">
        <f t="shared" si="9"/>
        <v>INVALIDEZ-F</v>
      </c>
      <c r="J618" s="54">
        <f>+VLOOKUP(I618,[1]codpension!$A$4:$C$30,2,FALSE)</f>
        <v>9</v>
      </c>
      <c r="K618" s="54">
        <f>+VLOOKUP(I618,[1]codpension!$A$4:$D$30,4,FALSE)</f>
        <v>1</v>
      </c>
      <c r="L618" s="54">
        <f>+VLOOKUP(I618,[1]codpension!$A$4:$C$30,3,FALSE)</f>
        <v>1</v>
      </c>
    </row>
    <row r="619" spans="1:12">
      <c r="A619" s="48">
        <v>70</v>
      </c>
      <c r="B619" s="94">
        <v>241</v>
      </c>
      <c r="C619" s="55">
        <v>1031168.88</v>
      </c>
      <c r="D619" s="51">
        <v>4278.7090456431533</v>
      </c>
      <c r="E619" s="51">
        <v>356.55908713692946</v>
      </c>
      <c r="F619" s="52" t="s">
        <v>160</v>
      </c>
      <c r="G619" s="53" t="s">
        <v>153</v>
      </c>
      <c r="H619" s="48" t="s">
        <v>48</v>
      </c>
      <c r="I619" s="48" t="str">
        <f t="shared" si="9"/>
        <v>INVALIDEZ-F</v>
      </c>
      <c r="J619" s="54">
        <f>+VLOOKUP(I619,[1]codpension!$A$4:$C$30,2,FALSE)</f>
        <v>9</v>
      </c>
      <c r="K619" s="54">
        <f>+VLOOKUP(I619,[1]codpension!$A$4:$D$30,4,FALSE)</f>
        <v>1</v>
      </c>
      <c r="L619" s="54">
        <f>+VLOOKUP(I619,[1]codpension!$A$4:$C$30,3,FALSE)</f>
        <v>1</v>
      </c>
    </row>
    <row r="620" spans="1:12">
      <c r="A620" s="48">
        <v>71</v>
      </c>
      <c r="B620" s="94">
        <v>209</v>
      </c>
      <c r="C620" s="55">
        <v>872635.92</v>
      </c>
      <c r="D620" s="51">
        <v>4175.2914832535889</v>
      </c>
      <c r="E620" s="51">
        <v>347.94095693779906</v>
      </c>
      <c r="F620" s="52" t="s">
        <v>160</v>
      </c>
      <c r="G620" s="53" t="s">
        <v>153</v>
      </c>
      <c r="H620" s="48" t="s">
        <v>48</v>
      </c>
      <c r="I620" s="48" t="str">
        <f t="shared" si="9"/>
        <v>INVALIDEZ-F</v>
      </c>
      <c r="J620" s="54">
        <f>+VLOOKUP(I620,[1]codpension!$A$4:$C$30,2,FALSE)</f>
        <v>9</v>
      </c>
      <c r="K620" s="54">
        <f>+VLOOKUP(I620,[1]codpension!$A$4:$D$30,4,FALSE)</f>
        <v>1</v>
      </c>
      <c r="L620" s="54">
        <f>+VLOOKUP(I620,[1]codpension!$A$4:$C$30,3,FALSE)</f>
        <v>1</v>
      </c>
    </row>
    <row r="621" spans="1:12">
      <c r="A621" s="48">
        <v>72</v>
      </c>
      <c r="B621" s="94">
        <v>221</v>
      </c>
      <c r="C621" s="55">
        <v>862346.87999999954</v>
      </c>
      <c r="D621" s="51">
        <v>3902.0220814479617</v>
      </c>
      <c r="E621" s="51">
        <v>325.16850678733016</v>
      </c>
      <c r="F621" s="52" t="s">
        <v>160</v>
      </c>
      <c r="G621" s="53" t="s">
        <v>153</v>
      </c>
      <c r="H621" s="48" t="s">
        <v>48</v>
      </c>
      <c r="I621" s="48" t="str">
        <f t="shared" si="9"/>
        <v>INVALIDEZ-F</v>
      </c>
      <c r="J621" s="54">
        <f>+VLOOKUP(I621,[1]codpension!$A$4:$C$30,2,FALSE)</f>
        <v>9</v>
      </c>
      <c r="K621" s="54">
        <f>+VLOOKUP(I621,[1]codpension!$A$4:$D$30,4,FALSE)</f>
        <v>1</v>
      </c>
      <c r="L621" s="54">
        <f>+VLOOKUP(I621,[1]codpension!$A$4:$C$30,3,FALSE)</f>
        <v>1</v>
      </c>
    </row>
    <row r="622" spans="1:12">
      <c r="A622" s="48">
        <v>73</v>
      </c>
      <c r="B622" s="94">
        <v>212</v>
      </c>
      <c r="C622" s="55">
        <v>848604.47999999986</v>
      </c>
      <c r="D622" s="51">
        <v>4002.8513207547162</v>
      </c>
      <c r="E622" s="51">
        <v>333.57094339622637</v>
      </c>
      <c r="F622" s="52" t="s">
        <v>160</v>
      </c>
      <c r="G622" s="53" t="s">
        <v>153</v>
      </c>
      <c r="H622" s="48" t="s">
        <v>48</v>
      </c>
      <c r="I622" s="48" t="str">
        <f t="shared" si="9"/>
        <v>INVALIDEZ-F</v>
      </c>
      <c r="J622" s="54">
        <f>+VLOOKUP(I622,[1]codpension!$A$4:$C$30,2,FALSE)</f>
        <v>9</v>
      </c>
      <c r="K622" s="54">
        <f>+VLOOKUP(I622,[1]codpension!$A$4:$D$30,4,FALSE)</f>
        <v>1</v>
      </c>
      <c r="L622" s="54">
        <f>+VLOOKUP(I622,[1]codpension!$A$4:$C$30,3,FALSE)</f>
        <v>1</v>
      </c>
    </row>
    <row r="623" spans="1:12">
      <c r="A623" s="48">
        <v>74</v>
      </c>
      <c r="B623" s="94">
        <v>234</v>
      </c>
      <c r="C623" s="55">
        <v>1026196.8000000002</v>
      </c>
      <c r="D623" s="51">
        <v>4385.4564102564109</v>
      </c>
      <c r="E623" s="51">
        <v>365.45470085470089</v>
      </c>
      <c r="F623" s="52" t="s">
        <v>160</v>
      </c>
      <c r="G623" s="53" t="s">
        <v>153</v>
      </c>
      <c r="H623" s="48" t="s">
        <v>48</v>
      </c>
      <c r="I623" s="48" t="str">
        <f t="shared" si="9"/>
        <v>INVALIDEZ-F</v>
      </c>
      <c r="J623" s="54">
        <f>+VLOOKUP(I623,[1]codpension!$A$4:$C$30,2,FALSE)</f>
        <v>9</v>
      </c>
      <c r="K623" s="54">
        <f>+VLOOKUP(I623,[1]codpension!$A$4:$D$30,4,FALSE)</f>
        <v>1</v>
      </c>
      <c r="L623" s="54">
        <f>+VLOOKUP(I623,[1]codpension!$A$4:$C$30,3,FALSE)</f>
        <v>1</v>
      </c>
    </row>
    <row r="624" spans="1:12">
      <c r="A624" s="48">
        <v>75</v>
      </c>
      <c r="B624" s="94">
        <v>205</v>
      </c>
      <c r="C624" s="55">
        <v>895316.63999999978</v>
      </c>
      <c r="D624" s="51">
        <v>4367.3982439024376</v>
      </c>
      <c r="E624" s="51">
        <v>363.94985365853648</v>
      </c>
      <c r="F624" s="52" t="s">
        <v>160</v>
      </c>
      <c r="G624" s="53" t="s">
        <v>153</v>
      </c>
      <c r="H624" s="48" t="s">
        <v>48</v>
      </c>
      <c r="I624" s="48" t="str">
        <f t="shared" si="9"/>
        <v>INVALIDEZ-F</v>
      </c>
      <c r="J624" s="54">
        <f>+VLOOKUP(I624,[1]codpension!$A$4:$C$30,2,FALSE)</f>
        <v>9</v>
      </c>
      <c r="K624" s="54">
        <f>+VLOOKUP(I624,[1]codpension!$A$4:$D$30,4,FALSE)</f>
        <v>1</v>
      </c>
      <c r="L624" s="54">
        <f>+VLOOKUP(I624,[1]codpension!$A$4:$C$30,3,FALSE)</f>
        <v>1</v>
      </c>
    </row>
    <row r="625" spans="1:12">
      <c r="A625" s="48">
        <v>76</v>
      </c>
      <c r="B625" s="94">
        <v>199</v>
      </c>
      <c r="C625" s="55">
        <v>749022</v>
      </c>
      <c r="D625" s="51">
        <v>3763.929648241206</v>
      </c>
      <c r="E625" s="51">
        <v>313.6608040201005</v>
      </c>
      <c r="F625" s="52" t="s">
        <v>160</v>
      </c>
      <c r="G625" s="53" t="s">
        <v>153</v>
      </c>
      <c r="H625" s="48" t="s">
        <v>48</v>
      </c>
      <c r="I625" s="48" t="str">
        <f t="shared" si="9"/>
        <v>INVALIDEZ-F</v>
      </c>
      <c r="J625" s="54">
        <f>+VLOOKUP(I625,[1]codpension!$A$4:$C$30,2,FALSE)</f>
        <v>9</v>
      </c>
      <c r="K625" s="54">
        <f>+VLOOKUP(I625,[1]codpension!$A$4:$D$30,4,FALSE)</f>
        <v>1</v>
      </c>
      <c r="L625" s="54">
        <f>+VLOOKUP(I625,[1]codpension!$A$4:$C$30,3,FALSE)</f>
        <v>1</v>
      </c>
    </row>
    <row r="626" spans="1:12">
      <c r="A626" s="48">
        <v>77</v>
      </c>
      <c r="B626" s="94">
        <v>178</v>
      </c>
      <c r="C626" s="55">
        <v>769796.1599999998</v>
      </c>
      <c r="D626" s="51">
        <v>4324.6975280898869</v>
      </c>
      <c r="E626" s="51">
        <v>360.39146067415726</v>
      </c>
      <c r="F626" s="52" t="s">
        <v>160</v>
      </c>
      <c r="G626" s="53" t="s">
        <v>153</v>
      </c>
      <c r="H626" s="48" t="s">
        <v>48</v>
      </c>
      <c r="I626" s="48" t="str">
        <f t="shared" si="9"/>
        <v>INVALIDEZ-F</v>
      </c>
      <c r="J626" s="54">
        <f>+VLOOKUP(I626,[1]codpension!$A$4:$C$30,2,FALSE)</f>
        <v>9</v>
      </c>
      <c r="K626" s="54">
        <f>+VLOOKUP(I626,[1]codpension!$A$4:$D$30,4,FALSE)</f>
        <v>1</v>
      </c>
      <c r="L626" s="54">
        <f>+VLOOKUP(I626,[1]codpension!$A$4:$C$30,3,FALSE)</f>
        <v>1</v>
      </c>
    </row>
    <row r="627" spans="1:12">
      <c r="A627" s="48">
        <v>78</v>
      </c>
      <c r="B627" s="94">
        <v>186</v>
      </c>
      <c r="C627" s="55">
        <v>753338.16</v>
      </c>
      <c r="D627" s="51">
        <v>4050.2051612903228</v>
      </c>
      <c r="E627" s="51">
        <v>337.51709677419359</v>
      </c>
      <c r="F627" s="52" t="s">
        <v>160</v>
      </c>
      <c r="G627" s="53" t="s">
        <v>153</v>
      </c>
      <c r="H627" s="48" t="s">
        <v>48</v>
      </c>
      <c r="I627" s="48" t="str">
        <f t="shared" si="9"/>
        <v>INVALIDEZ-F</v>
      </c>
      <c r="J627" s="54">
        <f>+VLOOKUP(I627,[1]codpension!$A$4:$C$30,2,FALSE)</f>
        <v>9</v>
      </c>
      <c r="K627" s="54">
        <f>+VLOOKUP(I627,[1]codpension!$A$4:$D$30,4,FALSE)</f>
        <v>1</v>
      </c>
      <c r="L627" s="54">
        <f>+VLOOKUP(I627,[1]codpension!$A$4:$C$30,3,FALSE)</f>
        <v>1</v>
      </c>
    </row>
    <row r="628" spans="1:12">
      <c r="A628" s="48">
        <v>79</v>
      </c>
      <c r="B628" s="94">
        <v>182</v>
      </c>
      <c r="C628" s="55">
        <v>705639.35999999987</v>
      </c>
      <c r="D628" s="51">
        <v>3877.1393406593397</v>
      </c>
      <c r="E628" s="51">
        <v>323.09494505494496</v>
      </c>
      <c r="F628" s="52" t="s">
        <v>160</v>
      </c>
      <c r="G628" s="53" t="s">
        <v>153</v>
      </c>
      <c r="H628" s="48" t="s">
        <v>48</v>
      </c>
      <c r="I628" s="48" t="str">
        <f t="shared" si="9"/>
        <v>INVALIDEZ-F</v>
      </c>
      <c r="J628" s="54">
        <f>+VLOOKUP(I628,[1]codpension!$A$4:$C$30,2,FALSE)</f>
        <v>9</v>
      </c>
      <c r="K628" s="54">
        <f>+VLOOKUP(I628,[1]codpension!$A$4:$D$30,4,FALSE)</f>
        <v>1</v>
      </c>
      <c r="L628" s="54">
        <f>+VLOOKUP(I628,[1]codpension!$A$4:$C$30,3,FALSE)</f>
        <v>1</v>
      </c>
    </row>
    <row r="629" spans="1:12">
      <c r="A629" s="48">
        <v>80</v>
      </c>
      <c r="B629" s="94">
        <v>112</v>
      </c>
      <c r="C629" s="55">
        <v>431769.36</v>
      </c>
      <c r="D629" s="51">
        <v>3855.0835714285713</v>
      </c>
      <c r="E629" s="51">
        <v>321.25696428571428</v>
      </c>
      <c r="F629" s="52" t="s">
        <v>160</v>
      </c>
      <c r="G629" s="53" t="s">
        <v>153</v>
      </c>
      <c r="H629" s="48" t="s">
        <v>48</v>
      </c>
      <c r="I629" s="48" t="str">
        <f t="shared" si="9"/>
        <v>INVALIDEZ-F</v>
      </c>
      <c r="J629" s="54">
        <f>+VLOOKUP(I629,[1]codpension!$A$4:$C$30,2,FALSE)</f>
        <v>9</v>
      </c>
      <c r="K629" s="54">
        <f>+VLOOKUP(I629,[1]codpension!$A$4:$D$30,4,FALSE)</f>
        <v>1</v>
      </c>
      <c r="L629" s="54">
        <f>+VLOOKUP(I629,[1]codpension!$A$4:$C$30,3,FALSE)</f>
        <v>1</v>
      </c>
    </row>
    <row r="630" spans="1:12">
      <c r="A630" s="48">
        <v>81</v>
      </c>
      <c r="B630" s="94">
        <v>83</v>
      </c>
      <c r="C630" s="55">
        <v>263295.12000000005</v>
      </c>
      <c r="D630" s="51">
        <v>3172.2303614457837</v>
      </c>
      <c r="E630" s="51">
        <v>264.35253012048196</v>
      </c>
      <c r="F630" s="52" t="s">
        <v>160</v>
      </c>
      <c r="G630" s="53" t="s">
        <v>153</v>
      </c>
      <c r="H630" s="48" t="s">
        <v>48</v>
      </c>
      <c r="I630" s="48" t="str">
        <f t="shared" si="9"/>
        <v>INVALIDEZ-F</v>
      </c>
      <c r="J630" s="54">
        <f>+VLOOKUP(I630,[1]codpension!$A$4:$C$30,2,FALSE)</f>
        <v>9</v>
      </c>
      <c r="K630" s="54">
        <f>+VLOOKUP(I630,[1]codpension!$A$4:$D$30,4,FALSE)</f>
        <v>1</v>
      </c>
      <c r="L630" s="54">
        <f>+VLOOKUP(I630,[1]codpension!$A$4:$C$30,3,FALSE)</f>
        <v>1</v>
      </c>
    </row>
    <row r="631" spans="1:12">
      <c r="A631" s="48">
        <v>82</v>
      </c>
      <c r="B631" s="94">
        <v>76</v>
      </c>
      <c r="C631" s="55">
        <v>279039.59999999998</v>
      </c>
      <c r="D631" s="51">
        <v>3671.5736842105262</v>
      </c>
      <c r="E631" s="51">
        <v>305.96447368421053</v>
      </c>
      <c r="F631" s="52" t="s">
        <v>160</v>
      </c>
      <c r="G631" s="53" t="s">
        <v>153</v>
      </c>
      <c r="H631" s="48" t="s">
        <v>48</v>
      </c>
      <c r="I631" s="48" t="str">
        <f t="shared" si="9"/>
        <v>INVALIDEZ-F</v>
      </c>
      <c r="J631" s="54">
        <f>+VLOOKUP(I631,[1]codpension!$A$4:$C$30,2,FALSE)</f>
        <v>9</v>
      </c>
      <c r="K631" s="54">
        <f>+VLOOKUP(I631,[1]codpension!$A$4:$D$30,4,FALSE)</f>
        <v>1</v>
      </c>
      <c r="L631" s="54">
        <f>+VLOOKUP(I631,[1]codpension!$A$4:$C$30,3,FALSE)</f>
        <v>1</v>
      </c>
    </row>
    <row r="632" spans="1:12">
      <c r="A632" s="48">
        <v>83</v>
      </c>
      <c r="B632" s="94">
        <v>58</v>
      </c>
      <c r="C632" s="55">
        <v>187783.92</v>
      </c>
      <c r="D632" s="51">
        <v>3237.6537931034486</v>
      </c>
      <c r="E632" s="51">
        <v>269.80448275862074</v>
      </c>
      <c r="F632" s="52" t="s">
        <v>160</v>
      </c>
      <c r="G632" s="53" t="s">
        <v>153</v>
      </c>
      <c r="H632" s="48" t="s">
        <v>48</v>
      </c>
      <c r="I632" s="48" t="str">
        <f t="shared" si="9"/>
        <v>INVALIDEZ-F</v>
      </c>
      <c r="J632" s="54">
        <f>+VLOOKUP(I632,[1]codpension!$A$4:$C$30,2,FALSE)</f>
        <v>9</v>
      </c>
      <c r="K632" s="54">
        <f>+VLOOKUP(I632,[1]codpension!$A$4:$D$30,4,FALSE)</f>
        <v>1</v>
      </c>
      <c r="L632" s="54">
        <f>+VLOOKUP(I632,[1]codpension!$A$4:$C$30,3,FALSE)</f>
        <v>1</v>
      </c>
    </row>
    <row r="633" spans="1:12">
      <c r="A633" s="48">
        <v>84</v>
      </c>
      <c r="B633" s="94">
        <v>62</v>
      </c>
      <c r="C633" s="55">
        <v>210847.43999999997</v>
      </c>
      <c r="D633" s="51">
        <v>3400.7651612903223</v>
      </c>
      <c r="E633" s="51">
        <v>283.39709677419353</v>
      </c>
      <c r="F633" s="52" t="s">
        <v>160</v>
      </c>
      <c r="G633" s="53" t="s">
        <v>153</v>
      </c>
      <c r="H633" s="48" t="s">
        <v>48</v>
      </c>
      <c r="I633" s="48" t="str">
        <f t="shared" si="9"/>
        <v>INVALIDEZ-F</v>
      </c>
      <c r="J633" s="54">
        <f>+VLOOKUP(I633,[1]codpension!$A$4:$C$30,2,FALSE)</f>
        <v>9</v>
      </c>
      <c r="K633" s="54">
        <f>+VLOOKUP(I633,[1]codpension!$A$4:$D$30,4,FALSE)</f>
        <v>1</v>
      </c>
      <c r="L633" s="54">
        <f>+VLOOKUP(I633,[1]codpension!$A$4:$C$30,3,FALSE)</f>
        <v>1</v>
      </c>
    </row>
    <row r="634" spans="1:12">
      <c r="A634" s="48">
        <v>85</v>
      </c>
      <c r="B634" s="94">
        <v>48</v>
      </c>
      <c r="C634" s="55">
        <v>182826.23999999996</v>
      </c>
      <c r="D634" s="51">
        <v>3808.8799999999992</v>
      </c>
      <c r="E634" s="51">
        <v>317.40666666666658</v>
      </c>
      <c r="F634" s="52" t="s">
        <v>160</v>
      </c>
      <c r="G634" s="53" t="s">
        <v>153</v>
      </c>
      <c r="H634" s="48" t="s">
        <v>48</v>
      </c>
      <c r="I634" s="48" t="str">
        <f t="shared" si="9"/>
        <v>INVALIDEZ-F</v>
      </c>
      <c r="J634" s="54">
        <f>+VLOOKUP(I634,[1]codpension!$A$4:$C$30,2,FALSE)</f>
        <v>9</v>
      </c>
      <c r="K634" s="54">
        <f>+VLOOKUP(I634,[1]codpension!$A$4:$D$30,4,FALSE)</f>
        <v>1</v>
      </c>
      <c r="L634" s="54">
        <f>+VLOOKUP(I634,[1]codpension!$A$4:$C$30,3,FALSE)</f>
        <v>1</v>
      </c>
    </row>
    <row r="635" spans="1:12">
      <c r="A635" s="48">
        <v>86</v>
      </c>
      <c r="B635" s="94">
        <v>41</v>
      </c>
      <c r="C635" s="55">
        <v>138353.04</v>
      </c>
      <c r="D635" s="51">
        <v>3374.4643902439025</v>
      </c>
      <c r="E635" s="51">
        <v>281.20536585365852</v>
      </c>
      <c r="F635" s="52" t="s">
        <v>160</v>
      </c>
      <c r="G635" s="53" t="s">
        <v>153</v>
      </c>
      <c r="H635" s="48" t="s">
        <v>48</v>
      </c>
      <c r="I635" s="48" t="str">
        <f t="shared" si="9"/>
        <v>INVALIDEZ-F</v>
      </c>
      <c r="J635" s="54">
        <f>+VLOOKUP(I635,[1]codpension!$A$4:$C$30,2,FALSE)</f>
        <v>9</v>
      </c>
      <c r="K635" s="54">
        <f>+VLOOKUP(I635,[1]codpension!$A$4:$D$30,4,FALSE)</f>
        <v>1</v>
      </c>
      <c r="L635" s="54">
        <f>+VLOOKUP(I635,[1]codpension!$A$4:$C$30,3,FALSE)</f>
        <v>1</v>
      </c>
    </row>
    <row r="636" spans="1:12">
      <c r="A636" s="48">
        <v>87</v>
      </c>
      <c r="B636" s="94">
        <v>42</v>
      </c>
      <c r="C636" s="55">
        <v>130882.8</v>
      </c>
      <c r="D636" s="51">
        <v>3116.2571428571428</v>
      </c>
      <c r="E636" s="51">
        <v>259.68809523809523</v>
      </c>
      <c r="F636" s="52" t="s">
        <v>160</v>
      </c>
      <c r="G636" s="53" t="s">
        <v>153</v>
      </c>
      <c r="H636" s="48" t="s">
        <v>48</v>
      </c>
      <c r="I636" s="48" t="str">
        <f t="shared" si="9"/>
        <v>INVALIDEZ-F</v>
      </c>
      <c r="J636" s="54">
        <f>+VLOOKUP(I636,[1]codpension!$A$4:$C$30,2,FALSE)</f>
        <v>9</v>
      </c>
      <c r="K636" s="54">
        <f>+VLOOKUP(I636,[1]codpension!$A$4:$D$30,4,FALSE)</f>
        <v>1</v>
      </c>
      <c r="L636" s="54">
        <f>+VLOOKUP(I636,[1]codpension!$A$4:$C$30,3,FALSE)</f>
        <v>1</v>
      </c>
    </row>
    <row r="637" spans="1:12">
      <c r="A637" s="48">
        <v>88</v>
      </c>
      <c r="B637" s="94">
        <v>36</v>
      </c>
      <c r="C637" s="55">
        <v>115741.2</v>
      </c>
      <c r="D637" s="51">
        <v>3215.0333333333333</v>
      </c>
      <c r="E637" s="51">
        <v>267.91944444444442</v>
      </c>
      <c r="F637" s="52" t="s">
        <v>160</v>
      </c>
      <c r="G637" s="53" t="s">
        <v>153</v>
      </c>
      <c r="H637" s="48" t="s">
        <v>48</v>
      </c>
      <c r="I637" s="48" t="str">
        <f t="shared" si="9"/>
        <v>INVALIDEZ-F</v>
      </c>
      <c r="J637" s="54">
        <f>+VLOOKUP(I637,[1]codpension!$A$4:$C$30,2,FALSE)</f>
        <v>9</v>
      </c>
      <c r="K637" s="54">
        <f>+VLOOKUP(I637,[1]codpension!$A$4:$D$30,4,FALSE)</f>
        <v>1</v>
      </c>
      <c r="L637" s="54">
        <f>+VLOOKUP(I637,[1]codpension!$A$4:$C$30,3,FALSE)</f>
        <v>1</v>
      </c>
    </row>
    <row r="638" spans="1:12">
      <c r="A638" s="48">
        <v>89</v>
      </c>
      <c r="B638" s="94">
        <v>31</v>
      </c>
      <c r="C638" s="55">
        <v>97304.639999999985</v>
      </c>
      <c r="D638" s="51">
        <v>3138.8593548387094</v>
      </c>
      <c r="E638" s="51">
        <v>261.5716129032258</v>
      </c>
      <c r="F638" s="52" t="s">
        <v>160</v>
      </c>
      <c r="G638" s="53" t="s">
        <v>153</v>
      </c>
      <c r="H638" s="48" t="s">
        <v>48</v>
      </c>
      <c r="I638" s="48" t="str">
        <f t="shared" si="9"/>
        <v>INVALIDEZ-F</v>
      </c>
      <c r="J638" s="54">
        <f>+VLOOKUP(I638,[1]codpension!$A$4:$C$30,2,FALSE)</f>
        <v>9</v>
      </c>
      <c r="K638" s="54">
        <f>+VLOOKUP(I638,[1]codpension!$A$4:$D$30,4,FALSE)</f>
        <v>1</v>
      </c>
      <c r="L638" s="54">
        <f>+VLOOKUP(I638,[1]codpension!$A$4:$C$30,3,FALSE)</f>
        <v>1</v>
      </c>
    </row>
    <row r="639" spans="1:12">
      <c r="A639" s="48">
        <v>90</v>
      </c>
      <c r="B639" s="94">
        <v>35</v>
      </c>
      <c r="C639" s="55">
        <v>105260.64</v>
      </c>
      <c r="D639" s="51">
        <v>3007.446857142857</v>
      </c>
      <c r="E639" s="51">
        <v>250.62057142857142</v>
      </c>
      <c r="F639" s="52" t="s">
        <v>160</v>
      </c>
      <c r="G639" s="53" t="s">
        <v>153</v>
      </c>
      <c r="H639" s="48" t="s">
        <v>48</v>
      </c>
      <c r="I639" s="48" t="str">
        <f t="shared" si="9"/>
        <v>INVALIDEZ-F</v>
      </c>
      <c r="J639" s="54">
        <f>+VLOOKUP(I639,[1]codpension!$A$4:$C$30,2,FALSE)</f>
        <v>9</v>
      </c>
      <c r="K639" s="54">
        <f>+VLOOKUP(I639,[1]codpension!$A$4:$D$30,4,FALSE)</f>
        <v>1</v>
      </c>
      <c r="L639" s="54">
        <f>+VLOOKUP(I639,[1]codpension!$A$4:$C$30,3,FALSE)</f>
        <v>1</v>
      </c>
    </row>
    <row r="640" spans="1:12">
      <c r="A640" s="48">
        <v>91</v>
      </c>
      <c r="B640" s="94">
        <v>19</v>
      </c>
      <c r="C640" s="55">
        <v>63200.639999999992</v>
      </c>
      <c r="D640" s="51">
        <v>3326.3494736842099</v>
      </c>
      <c r="E640" s="51">
        <v>277.19578947368416</v>
      </c>
      <c r="F640" s="52" t="s">
        <v>160</v>
      </c>
      <c r="G640" s="53" t="s">
        <v>153</v>
      </c>
      <c r="H640" s="48" t="s">
        <v>48</v>
      </c>
      <c r="I640" s="48" t="str">
        <f t="shared" si="9"/>
        <v>INVALIDEZ-F</v>
      </c>
      <c r="J640" s="54">
        <f>+VLOOKUP(I640,[1]codpension!$A$4:$C$30,2,FALSE)</f>
        <v>9</v>
      </c>
      <c r="K640" s="54">
        <f>+VLOOKUP(I640,[1]codpension!$A$4:$D$30,4,FALSE)</f>
        <v>1</v>
      </c>
      <c r="L640" s="54">
        <f>+VLOOKUP(I640,[1]codpension!$A$4:$C$30,3,FALSE)</f>
        <v>1</v>
      </c>
    </row>
    <row r="641" spans="1:12">
      <c r="A641" s="48">
        <v>92</v>
      </c>
      <c r="B641" s="94">
        <v>19</v>
      </c>
      <c r="C641" s="55">
        <v>62213.04</v>
      </c>
      <c r="D641" s="51">
        <v>3274.3705263157894</v>
      </c>
      <c r="E641" s="51">
        <v>272.86421052631579</v>
      </c>
      <c r="F641" s="52" t="s">
        <v>160</v>
      </c>
      <c r="G641" s="53" t="s">
        <v>153</v>
      </c>
      <c r="H641" s="48" t="s">
        <v>48</v>
      </c>
      <c r="I641" s="48" t="str">
        <f t="shared" si="9"/>
        <v>INVALIDEZ-F</v>
      </c>
      <c r="J641" s="54">
        <f>+VLOOKUP(I641,[1]codpension!$A$4:$C$30,2,FALSE)</f>
        <v>9</v>
      </c>
      <c r="K641" s="54">
        <f>+VLOOKUP(I641,[1]codpension!$A$4:$D$30,4,FALSE)</f>
        <v>1</v>
      </c>
      <c r="L641" s="54">
        <f>+VLOOKUP(I641,[1]codpension!$A$4:$C$30,3,FALSE)</f>
        <v>1</v>
      </c>
    </row>
    <row r="642" spans="1:12">
      <c r="A642" s="48">
        <v>93</v>
      </c>
      <c r="B642" s="94">
        <v>18</v>
      </c>
      <c r="C642" s="55">
        <v>51429.599999999999</v>
      </c>
      <c r="D642" s="51">
        <v>2857.2</v>
      </c>
      <c r="E642" s="51">
        <v>238.1</v>
      </c>
      <c r="F642" s="52" t="s">
        <v>160</v>
      </c>
      <c r="G642" s="53" t="s">
        <v>153</v>
      </c>
      <c r="H642" s="48" t="s">
        <v>48</v>
      </c>
      <c r="I642" s="48" t="str">
        <f t="shared" si="9"/>
        <v>INVALIDEZ-F</v>
      </c>
      <c r="J642" s="54">
        <f>+VLOOKUP(I642,[1]codpension!$A$4:$C$30,2,FALSE)</f>
        <v>9</v>
      </c>
      <c r="K642" s="54">
        <f>+VLOOKUP(I642,[1]codpension!$A$4:$D$30,4,FALSE)</f>
        <v>1</v>
      </c>
      <c r="L642" s="54">
        <f>+VLOOKUP(I642,[1]codpension!$A$4:$C$30,3,FALSE)</f>
        <v>1</v>
      </c>
    </row>
    <row r="643" spans="1:12">
      <c r="A643" s="48">
        <v>94</v>
      </c>
      <c r="B643" s="94">
        <v>10</v>
      </c>
      <c r="C643" s="55">
        <v>26403.119999999999</v>
      </c>
      <c r="D643" s="51">
        <v>2640.3119999999999</v>
      </c>
      <c r="E643" s="51">
        <v>220.02599999999998</v>
      </c>
      <c r="F643" s="52" t="s">
        <v>160</v>
      </c>
      <c r="G643" s="53" t="s">
        <v>153</v>
      </c>
      <c r="H643" s="48" t="s">
        <v>48</v>
      </c>
      <c r="I643" s="48" t="str">
        <f t="shared" si="9"/>
        <v>INVALIDEZ-F</v>
      </c>
      <c r="J643" s="54">
        <f>+VLOOKUP(I643,[1]codpension!$A$4:$C$30,2,FALSE)</f>
        <v>9</v>
      </c>
      <c r="K643" s="54">
        <f>+VLOOKUP(I643,[1]codpension!$A$4:$D$30,4,FALSE)</f>
        <v>1</v>
      </c>
      <c r="L643" s="54">
        <f>+VLOOKUP(I643,[1]codpension!$A$4:$C$30,3,FALSE)</f>
        <v>1</v>
      </c>
    </row>
    <row r="644" spans="1:12">
      <c r="A644" s="48">
        <v>95</v>
      </c>
      <c r="B644" s="94">
        <v>14</v>
      </c>
      <c r="C644" s="55">
        <v>41296.560000000005</v>
      </c>
      <c r="D644" s="51">
        <v>2949.7542857142862</v>
      </c>
      <c r="E644" s="51">
        <v>245.81285714285718</v>
      </c>
      <c r="F644" s="52" t="s">
        <v>160</v>
      </c>
      <c r="G644" s="53" t="s">
        <v>153</v>
      </c>
      <c r="H644" s="48" t="s">
        <v>48</v>
      </c>
      <c r="I644" s="48" t="str">
        <f t="shared" ref="I644:I707" si="10">+F644&amp;"-"&amp;H644</f>
        <v>INVALIDEZ-F</v>
      </c>
      <c r="J644" s="54">
        <f>+VLOOKUP(I644,[1]codpension!$A$4:$C$30,2,FALSE)</f>
        <v>9</v>
      </c>
      <c r="K644" s="54">
        <f>+VLOOKUP(I644,[1]codpension!$A$4:$D$30,4,FALSE)</f>
        <v>1</v>
      </c>
      <c r="L644" s="54">
        <f>+VLOOKUP(I644,[1]codpension!$A$4:$C$30,3,FALSE)</f>
        <v>1</v>
      </c>
    </row>
    <row r="645" spans="1:12">
      <c r="A645" s="48">
        <v>96</v>
      </c>
      <c r="B645" s="94">
        <v>10</v>
      </c>
      <c r="C645" s="55">
        <v>32658.720000000001</v>
      </c>
      <c r="D645" s="51">
        <v>3265.8720000000003</v>
      </c>
      <c r="E645" s="51">
        <v>272.15600000000001</v>
      </c>
      <c r="F645" s="52" t="s">
        <v>160</v>
      </c>
      <c r="G645" s="53" t="s">
        <v>153</v>
      </c>
      <c r="H645" s="48" t="s">
        <v>48</v>
      </c>
      <c r="I645" s="48" t="str">
        <f t="shared" si="10"/>
        <v>INVALIDEZ-F</v>
      </c>
      <c r="J645" s="54">
        <f>+VLOOKUP(I645,[1]codpension!$A$4:$C$30,2,FALSE)</f>
        <v>9</v>
      </c>
      <c r="K645" s="54">
        <f>+VLOOKUP(I645,[1]codpension!$A$4:$D$30,4,FALSE)</f>
        <v>1</v>
      </c>
      <c r="L645" s="54">
        <f>+VLOOKUP(I645,[1]codpension!$A$4:$C$30,3,FALSE)</f>
        <v>1</v>
      </c>
    </row>
    <row r="646" spans="1:12">
      <c r="A646" s="48">
        <v>97</v>
      </c>
      <c r="B646" s="94">
        <v>3</v>
      </c>
      <c r="C646" s="55">
        <v>15001.68</v>
      </c>
      <c r="D646" s="51">
        <v>5000.5600000000004</v>
      </c>
      <c r="E646" s="51">
        <v>416.71333333333337</v>
      </c>
      <c r="F646" s="52" t="s">
        <v>160</v>
      </c>
      <c r="G646" s="53" t="s">
        <v>153</v>
      </c>
      <c r="H646" s="48" t="s">
        <v>48</v>
      </c>
      <c r="I646" s="48" t="str">
        <f t="shared" si="10"/>
        <v>INVALIDEZ-F</v>
      </c>
      <c r="J646" s="54">
        <f>+VLOOKUP(I646,[1]codpension!$A$4:$C$30,2,FALSE)</f>
        <v>9</v>
      </c>
      <c r="K646" s="54">
        <f>+VLOOKUP(I646,[1]codpension!$A$4:$D$30,4,FALSE)</f>
        <v>1</v>
      </c>
      <c r="L646" s="54">
        <f>+VLOOKUP(I646,[1]codpension!$A$4:$C$30,3,FALSE)</f>
        <v>1</v>
      </c>
    </row>
    <row r="647" spans="1:12">
      <c r="A647" s="48">
        <v>98</v>
      </c>
      <c r="B647" s="94">
        <v>5</v>
      </c>
      <c r="C647" s="55">
        <v>13354.8</v>
      </c>
      <c r="D647" s="51">
        <v>2670.96</v>
      </c>
      <c r="E647" s="51">
        <v>222.58</v>
      </c>
      <c r="F647" s="52" t="s">
        <v>160</v>
      </c>
      <c r="G647" s="53" t="s">
        <v>153</v>
      </c>
      <c r="H647" s="48" t="s">
        <v>48</v>
      </c>
      <c r="I647" s="48" t="str">
        <f t="shared" si="10"/>
        <v>INVALIDEZ-F</v>
      </c>
      <c r="J647" s="54">
        <f>+VLOOKUP(I647,[1]codpension!$A$4:$C$30,2,FALSE)</f>
        <v>9</v>
      </c>
      <c r="K647" s="54">
        <f>+VLOOKUP(I647,[1]codpension!$A$4:$D$30,4,FALSE)</f>
        <v>1</v>
      </c>
      <c r="L647" s="54">
        <f>+VLOOKUP(I647,[1]codpension!$A$4:$C$30,3,FALSE)</f>
        <v>1</v>
      </c>
    </row>
    <row r="648" spans="1:12">
      <c r="A648" s="48">
        <v>99</v>
      </c>
      <c r="B648" s="94">
        <v>3</v>
      </c>
      <c r="C648" s="55">
        <v>7740</v>
      </c>
      <c r="D648" s="51">
        <v>2580</v>
      </c>
      <c r="E648" s="51">
        <v>215</v>
      </c>
      <c r="F648" s="52" t="s">
        <v>160</v>
      </c>
      <c r="G648" s="53" t="s">
        <v>153</v>
      </c>
      <c r="H648" s="48" t="s">
        <v>48</v>
      </c>
      <c r="I648" s="48" t="str">
        <f t="shared" si="10"/>
        <v>INVALIDEZ-F</v>
      </c>
      <c r="J648" s="54">
        <f>+VLOOKUP(I648,[1]codpension!$A$4:$C$30,2,FALSE)</f>
        <v>9</v>
      </c>
      <c r="K648" s="54">
        <f>+VLOOKUP(I648,[1]codpension!$A$4:$D$30,4,FALSE)</f>
        <v>1</v>
      </c>
      <c r="L648" s="54">
        <f>+VLOOKUP(I648,[1]codpension!$A$4:$C$30,3,FALSE)</f>
        <v>1</v>
      </c>
    </row>
    <row r="649" spans="1:12">
      <c r="A649" s="48">
        <v>100</v>
      </c>
      <c r="B649" s="94">
        <v>1</v>
      </c>
      <c r="C649" s="55">
        <v>2580</v>
      </c>
      <c r="D649" s="51">
        <v>2580</v>
      </c>
      <c r="E649" s="51">
        <v>215</v>
      </c>
      <c r="F649" s="52" t="s">
        <v>160</v>
      </c>
      <c r="G649" s="53" t="s">
        <v>153</v>
      </c>
      <c r="H649" s="48" t="s">
        <v>48</v>
      </c>
      <c r="I649" s="48" t="str">
        <f t="shared" si="10"/>
        <v>INVALIDEZ-F</v>
      </c>
      <c r="J649" s="54">
        <f>+VLOOKUP(I649,[1]codpension!$A$4:$C$30,2,FALSE)</f>
        <v>9</v>
      </c>
      <c r="K649" s="54">
        <f>+VLOOKUP(I649,[1]codpension!$A$4:$D$30,4,FALSE)</f>
        <v>1</v>
      </c>
      <c r="L649" s="54">
        <f>+VLOOKUP(I649,[1]codpension!$A$4:$C$30,3,FALSE)</f>
        <v>1</v>
      </c>
    </row>
    <row r="650" spans="1:12">
      <c r="A650" s="48">
        <v>101</v>
      </c>
      <c r="B650" s="94">
        <v>2</v>
      </c>
      <c r="C650" s="55">
        <v>5363.52</v>
      </c>
      <c r="D650" s="51">
        <v>2681.76</v>
      </c>
      <c r="E650" s="51">
        <v>223.48000000000002</v>
      </c>
      <c r="F650" s="52" t="s">
        <v>160</v>
      </c>
      <c r="G650" s="53" t="s">
        <v>153</v>
      </c>
      <c r="H650" s="48" t="s">
        <v>48</v>
      </c>
      <c r="I650" s="48" t="str">
        <f t="shared" si="10"/>
        <v>INVALIDEZ-F</v>
      </c>
      <c r="J650" s="54">
        <f>+VLOOKUP(I650,[1]codpension!$A$4:$C$30,2,FALSE)</f>
        <v>9</v>
      </c>
      <c r="K650" s="54">
        <f>+VLOOKUP(I650,[1]codpension!$A$4:$D$30,4,FALSE)</f>
        <v>1</v>
      </c>
      <c r="L650" s="54">
        <f>+VLOOKUP(I650,[1]codpension!$A$4:$C$30,3,FALSE)</f>
        <v>1</v>
      </c>
    </row>
    <row r="651" spans="1:12">
      <c r="A651" s="48">
        <v>102</v>
      </c>
      <c r="B651" s="94">
        <v>1</v>
      </c>
      <c r="C651" s="55">
        <v>2580</v>
      </c>
      <c r="D651" s="51">
        <v>2580</v>
      </c>
      <c r="E651" s="51">
        <v>215</v>
      </c>
      <c r="F651" s="52" t="s">
        <v>160</v>
      </c>
      <c r="G651" s="53" t="s">
        <v>153</v>
      </c>
      <c r="H651" s="48" t="s">
        <v>48</v>
      </c>
      <c r="I651" s="48" t="str">
        <f t="shared" si="10"/>
        <v>INVALIDEZ-F</v>
      </c>
      <c r="J651" s="54">
        <f>+VLOOKUP(I651,[1]codpension!$A$4:$C$30,2,FALSE)</f>
        <v>9</v>
      </c>
      <c r="K651" s="54">
        <f>+VLOOKUP(I651,[1]codpension!$A$4:$D$30,4,FALSE)</f>
        <v>1</v>
      </c>
      <c r="L651" s="54">
        <f>+VLOOKUP(I651,[1]codpension!$A$4:$C$30,3,FALSE)</f>
        <v>1</v>
      </c>
    </row>
    <row r="652" spans="1:12" ht="15" thickBot="1">
      <c r="A652" s="57">
        <v>103</v>
      </c>
      <c r="B652" s="95">
        <v>2</v>
      </c>
      <c r="C652" s="64">
        <v>3796.32</v>
      </c>
      <c r="D652" s="65">
        <v>1898.16</v>
      </c>
      <c r="E652" s="65">
        <v>158.18</v>
      </c>
      <c r="F652" s="66" t="s">
        <v>160</v>
      </c>
      <c r="G652" s="67" t="s">
        <v>153</v>
      </c>
      <c r="H652" s="57" t="s">
        <v>48</v>
      </c>
      <c r="I652" s="57" t="str">
        <f t="shared" si="10"/>
        <v>INVALIDEZ-F</v>
      </c>
      <c r="J652" s="68">
        <f>+VLOOKUP(I652,[1]codpension!$A$4:$C$30,2,FALSE)</f>
        <v>9</v>
      </c>
      <c r="K652" s="68">
        <f>+VLOOKUP(I652,[1]codpension!$A$4:$D$30,4,FALSE)</f>
        <v>1</v>
      </c>
      <c r="L652" s="68">
        <f>+VLOOKUP(I652,[1]codpension!$A$4:$C$30,3,FALSE)</f>
        <v>1</v>
      </c>
    </row>
    <row r="653" spans="1:12" ht="15" thickTop="1">
      <c r="A653" s="56">
        <v>22</v>
      </c>
      <c r="B653" s="93">
        <v>2</v>
      </c>
      <c r="C653" s="58">
        <v>3722.16</v>
      </c>
      <c r="D653" s="59">
        <v>1861.08</v>
      </c>
      <c r="E653" s="59">
        <v>155.09</v>
      </c>
      <c r="F653" s="60" t="s">
        <v>162</v>
      </c>
      <c r="G653" s="61" t="s">
        <v>153</v>
      </c>
      <c r="H653" s="56" t="s">
        <v>48</v>
      </c>
      <c r="I653" s="56" t="str">
        <f t="shared" si="10"/>
        <v>VIUDEZ-F</v>
      </c>
      <c r="J653" s="62">
        <f>+VLOOKUP(I653,[1]codpension!$A$4:$C$30,2,FALSE)</f>
        <v>7</v>
      </c>
      <c r="K653" s="62">
        <f>+VLOOKUP(I653,[1]codpension!$A$4:$D$30,4,FALSE)</f>
        <v>0</v>
      </c>
      <c r="L653" s="62">
        <f>+VLOOKUP(I653,[1]codpension!$A$4:$C$30,3,FALSE)</f>
        <v>0</v>
      </c>
    </row>
    <row r="654" spans="1:12">
      <c r="A654" s="48">
        <v>24</v>
      </c>
      <c r="B654" s="94">
        <v>1</v>
      </c>
      <c r="C654" s="55">
        <v>1635.2400000000002</v>
      </c>
      <c r="D654" s="51">
        <v>1635.2400000000002</v>
      </c>
      <c r="E654" s="51">
        <v>136.27000000000001</v>
      </c>
      <c r="F654" s="52" t="s">
        <v>162</v>
      </c>
      <c r="G654" s="53" t="s">
        <v>153</v>
      </c>
      <c r="H654" s="48" t="s">
        <v>48</v>
      </c>
      <c r="I654" s="48" t="str">
        <f t="shared" si="10"/>
        <v>VIUDEZ-F</v>
      </c>
      <c r="J654" s="54">
        <f>+VLOOKUP(I654,[1]codpension!$A$4:$C$30,2,FALSE)</f>
        <v>7</v>
      </c>
      <c r="K654" s="54">
        <f>+VLOOKUP(I654,[1]codpension!$A$4:$D$30,4,FALSE)</f>
        <v>0</v>
      </c>
      <c r="L654" s="54">
        <f>+VLOOKUP(I654,[1]codpension!$A$4:$C$30,3,FALSE)</f>
        <v>0</v>
      </c>
    </row>
    <row r="655" spans="1:12">
      <c r="A655" s="48">
        <v>25</v>
      </c>
      <c r="B655" s="94">
        <v>3</v>
      </c>
      <c r="C655" s="55">
        <v>9059.4</v>
      </c>
      <c r="D655" s="51">
        <v>3019.7999999999997</v>
      </c>
      <c r="E655" s="51">
        <v>251.64999999999998</v>
      </c>
      <c r="F655" s="52" t="s">
        <v>162</v>
      </c>
      <c r="G655" s="53" t="s">
        <v>153</v>
      </c>
      <c r="H655" s="48" t="s">
        <v>48</v>
      </c>
      <c r="I655" s="48" t="str">
        <f t="shared" si="10"/>
        <v>VIUDEZ-F</v>
      </c>
      <c r="J655" s="54">
        <f>+VLOOKUP(I655,[1]codpension!$A$4:$C$30,2,FALSE)</f>
        <v>7</v>
      </c>
      <c r="K655" s="54">
        <f>+VLOOKUP(I655,[1]codpension!$A$4:$D$30,4,FALSE)</f>
        <v>0</v>
      </c>
      <c r="L655" s="54">
        <f>+VLOOKUP(I655,[1]codpension!$A$4:$C$30,3,FALSE)</f>
        <v>0</v>
      </c>
    </row>
    <row r="656" spans="1:12">
      <c r="A656" s="48">
        <v>26</v>
      </c>
      <c r="B656" s="94">
        <v>3</v>
      </c>
      <c r="C656" s="55">
        <v>22614.84</v>
      </c>
      <c r="D656" s="51">
        <v>7538.28</v>
      </c>
      <c r="E656" s="51">
        <v>628.18999999999994</v>
      </c>
      <c r="F656" s="52" t="s">
        <v>162</v>
      </c>
      <c r="G656" s="53" t="s">
        <v>153</v>
      </c>
      <c r="H656" s="48" t="s">
        <v>48</v>
      </c>
      <c r="I656" s="48" t="str">
        <f t="shared" si="10"/>
        <v>VIUDEZ-F</v>
      </c>
      <c r="J656" s="54">
        <f>+VLOOKUP(I656,[1]codpension!$A$4:$C$30,2,FALSE)</f>
        <v>7</v>
      </c>
      <c r="K656" s="54">
        <f>+VLOOKUP(I656,[1]codpension!$A$4:$D$30,4,FALSE)</f>
        <v>0</v>
      </c>
      <c r="L656" s="54">
        <f>+VLOOKUP(I656,[1]codpension!$A$4:$C$30,3,FALSE)</f>
        <v>0</v>
      </c>
    </row>
    <row r="657" spans="1:12">
      <c r="A657" s="48">
        <v>27</v>
      </c>
      <c r="B657" s="94">
        <v>5</v>
      </c>
      <c r="C657" s="55">
        <v>9739.2000000000007</v>
      </c>
      <c r="D657" s="51">
        <v>1947.8400000000001</v>
      </c>
      <c r="E657" s="51">
        <v>162.32000000000002</v>
      </c>
      <c r="F657" s="52" t="s">
        <v>162</v>
      </c>
      <c r="G657" s="53" t="s">
        <v>153</v>
      </c>
      <c r="H657" s="48" t="s">
        <v>48</v>
      </c>
      <c r="I657" s="48" t="str">
        <f t="shared" si="10"/>
        <v>VIUDEZ-F</v>
      </c>
      <c r="J657" s="54">
        <f>+VLOOKUP(I657,[1]codpension!$A$4:$C$30,2,FALSE)</f>
        <v>7</v>
      </c>
      <c r="K657" s="54">
        <f>+VLOOKUP(I657,[1]codpension!$A$4:$D$30,4,FALSE)</f>
        <v>0</v>
      </c>
      <c r="L657" s="54">
        <f>+VLOOKUP(I657,[1]codpension!$A$4:$C$30,3,FALSE)</f>
        <v>0</v>
      </c>
    </row>
    <row r="658" spans="1:12">
      <c r="A658" s="48">
        <v>28</v>
      </c>
      <c r="B658" s="94">
        <v>6</v>
      </c>
      <c r="C658" s="55">
        <v>11654.52</v>
      </c>
      <c r="D658" s="51">
        <v>1942.42</v>
      </c>
      <c r="E658" s="51">
        <v>161.86833333333334</v>
      </c>
      <c r="F658" s="52" t="s">
        <v>162</v>
      </c>
      <c r="G658" s="53" t="s">
        <v>153</v>
      </c>
      <c r="H658" s="48" t="s">
        <v>48</v>
      </c>
      <c r="I658" s="48" t="str">
        <f t="shared" si="10"/>
        <v>VIUDEZ-F</v>
      </c>
      <c r="J658" s="54">
        <f>+VLOOKUP(I658,[1]codpension!$A$4:$C$30,2,FALSE)</f>
        <v>7</v>
      </c>
      <c r="K658" s="54">
        <f>+VLOOKUP(I658,[1]codpension!$A$4:$D$30,4,FALSE)</f>
        <v>0</v>
      </c>
      <c r="L658" s="54">
        <f>+VLOOKUP(I658,[1]codpension!$A$4:$C$30,3,FALSE)</f>
        <v>0</v>
      </c>
    </row>
    <row r="659" spans="1:12">
      <c r="A659" s="48">
        <v>29</v>
      </c>
      <c r="B659" s="94">
        <v>20</v>
      </c>
      <c r="C659" s="55">
        <v>50081.519999999982</v>
      </c>
      <c r="D659" s="51">
        <v>2504.0759999999991</v>
      </c>
      <c r="E659" s="51">
        <v>208.67299999999992</v>
      </c>
      <c r="F659" s="52" t="s">
        <v>162</v>
      </c>
      <c r="G659" s="53" t="s">
        <v>153</v>
      </c>
      <c r="H659" s="48" t="s">
        <v>48</v>
      </c>
      <c r="I659" s="48" t="str">
        <f t="shared" si="10"/>
        <v>VIUDEZ-F</v>
      </c>
      <c r="J659" s="54">
        <f>+VLOOKUP(I659,[1]codpension!$A$4:$C$30,2,FALSE)</f>
        <v>7</v>
      </c>
      <c r="K659" s="54">
        <f>+VLOOKUP(I659,[1]codpension!$A$4:$D$30,4,FALSE)</f>
        <v>0</v>
      </c>
      <c r="L659" s="54">
        <f>+VLOOKUP(I659,[1]codpension!$A$4:$C$30,3,FALSE)</f>
        <v>0</v>
      </c>
    </row>
    <row r="660" spans="1:12">
      <c r="A660" s="48">
        <v>30</v>
      </c>
      <c r="B660" s="94">
        <v>21</v>
      </c>
      <c r="C660" s="55">
        <v>41384.28</v>
      </c>
      <c r="D660" s="51">
        <v>1970.6799999999998</v>
      </c>
      <c r="E660" s="51">
        <v>164.22333333333333</v>
      </c>
      <c r="F660" s="52" t="s">
        <v>162</v>
      </c>
      <c r="G660" s="53" t="s">
        <v>153</v>
      </c>
      <c r="H660" s="48" t="s">
        <v>48</v>
      </c>
      <c r="I660" s="48" t="str">
        <f t="shared" si="10"/>
        <v>VIUDEZ-F</v>
      </c>
      <c r="J660" s="54">
        <f>+VLOOKUP(I660,[1]codpension!$A$4:$C$30,2,FALSE)</f>
        <v>7</v>
      </c>
      <c r="K660" s="54">
        <f>+VLOOKUP(I660,[1]codpension!$A$4:$D$30,4,FALSE)</f>
        <v>0</v>
      </c>
      <c r="L660" s="54">
        <f>+VLOOKUP(I660,[1]codpension!$A$4:$C$30,3,FALSE)</f>
        <v>0</v>
      </c>
    </row>
    <row r="661" spans="1:12">
      <c r="A661" s="48">
        <v>31</v>
      </c>
      <c r="B661" s="94">
        <v>27</v>
      </c>
      <c r="C661" s="55">
        <v>66180.240000000005</v>
      </c>
      <c r="D661" s="51">
        <v>2451.1200000000003</v>
      </c>
      <c r="E661" s="51">
        <v>204.26000000000002</v>
      </c>
      <c r="F661" s="52" t="s">
        <v>162</v>
      </c>
      <c r="G661" s="53" t="s">
        <v>153</v>
      </c>
      <c r="H661" s="48" t="s">
        <v>48</v>
      </c>
      <c r="I661" s="48" t="str">
        <f t="shared" si="10"/>
        <v>VIUDEZ-F</v>
      </c>
      <c r="J661" s="54">
        <f>+VLOOKUP(I661,[1]codpension!$A$4:$C$30,2,FALSE)</f>
        <v>7</v>
      </c>
      <c r="K661" s="54">
        <f>+VLOOKUP(I661,[1]codpension!$A$4:$D$30,4,FALSE)</f>
        <v>0</v>
      </c>
      <c r="L661" s="54">
        <f>+VLOOKUP(I661,[1]codpension!$A$4:$C$30,3,FALSE)</f>
        <v>0</v>
      </c>
    </row>
    <row r="662" spans="1:12">
      <c r="A662" s="48">
        <v>32</v>
      </c>
      <c r="B662" s="94">
        <v>31</v>
      </c>
      <c r="C662" s="55">
        <v>55704.480000000003</v>
      </c>
      <c r="D662" s="51">
        <v>1796.9187096774194</v>
      </c>
      <c r="E662" s="51">
        <v>149.74322580645162</v>
      </c>
      <c r="F662" s="52" t="s">
        <v>162</v>
      </c>
      <c r="G662" s="53" t="s">
        <v>153</v>
      </c>
      <c r="H662" s="48" t="s">
        <v>48</v>
      </c>
      <c r="I662" s="48" t="str">
        <f t="shared" si="10"/>
        <v>VIUDEZ-F</v>
      </c>
      <c r="J662" s="54">
        <f>+VLOOKUP(I662,[1]codpension!$A$4:$C$30,2,FALSE)</f>
        <v>7</v>
      </c>
      <c r="K662" s="54">
        <f>+VLOOKUP(I662,[1]codpension!$A$4:$D$30,4,FALSE)</f>
        <v>0</v>
      </c>
      <c r="L662" s="54">
        <f>+VLOOKUP(I662,[1]codpension!$A$4:$C$30,3,FALSE)</f>
        <v>0</v>
      </c>
    </row>
    <row r="663" spans="1:12">
      <c r="A663" s="48">
        <v>33</v>
      </c>
      <c r="B663" s="94">
        <v>48</v>
      </c>
      <c r="C663" s="55">
        <v>106950.84</v>
      </c>
      <c r="D663" s="51">
        <v>2228.1424999999999</v>
      </c>
      <c r="E663" s="51">
        <v>185.67854166666666</v>
      </c>
      <c r="F663" s="52" t="s">
        <v>162</v>
      </c>
      <c r="G663" s="53" t="s">
        <v>153</v>
      </c>
      <c r="H663" s="48" t="s">
        <v>48</v>
      </c>
      <c r="I663" s="48" t="str">
        <f t="shared" si="10"/>
        <v>VIUDEZ-F</v>
      </c>
      <c r="J663" s="54">
        <f>+VLOOKUP(I663,[1]codpension!$A$4:$C$30,2,FALSE)</f>
        <v>7</v>
      </c>
      <c r="K663" s="54">
        <f>+VLOOKUP(I663,[1]codpension!$A$4:$D$30,4,FALSE)</f>
        <v>0</v>
      </c>
      <c r="L663" s="54">
        <f>+VLOOKUP(I663,[1]codpension!$A$4:$C$30,3,FALSE)</f>
        <v>0</v>
      </c>
    </row>
    <row r="664" spans="1:12">
      <c r="A664" s="48">
        <v>34</v>
      </c>
      <c r="B664" s="94">
        <v>60</v>
      </c>
      <c r="C664" s="55">
        <v>135095.88</v>
      </c>
      <c r="D664" s="51">
        <v>2251.598</v>
      </c>
      <c r="E664" s="51">
        <v>187.63316666666665</v>
      </c>
      <c r="F664" s="52" t="s">
        <v>162</v>
      </c>
      <c r="G664" s="53" t="s">
        <v>153</v>
      </c>
      <c r="H664" s="48" t="s">
        <v>48</v>
      </c>
      <c r="I664" s="48" t="str">
        <f t="shared" si="10"/>
        <v>VIUDEZ-F</v>
      </c>
      <c r="J664" s="54">
        <f>+VLOOKUP(I664,[1]codpension!$A$4:$C$30,2,FALSE)</f>
        <v>7</v>
      </c>
      <c r="K664" s="54">
        <f>+VLOOKUP(I664,[1]codpension!$A$4:$D$30,4,FALSE)</f>
        <v>0</v>
      </c>
      <c r="L664" s="54">
        <f>+VLOOKUP(I664,[1]codpension!$A$4:$C$30,3,FALSE)</f>
        <v>0</v>
      </c>
    </row>
    <row r="665" spans="1:12">
      <c r="A665" s="48">
        <v>35</v>
      </c>
      <c r="B665" s="94">
        <v>61</v>
      </c>
      <c r="C665" s="55">
        <v>135382.56000000003</v>
      </c>
      <c r="D665" s="51">
        <v>2219.3862295081972</v>
      </c>
      <c r="E665" s="51">
        <v>184.94885245901642</v>
      </c>
      <c r="F665" s="52" t="s">
        <v>162</v>
      </c>
      <c r="G665" s="53" t="s">
        <v>153</v>
      </c>
      <c r="H665" s="48" t="s">
        <v>48</v>
      </c>
      <c r="I665" s="48" t="str">
        <f t="shared" si="10"/>
        <v>VIUDEZ-F</v>
      </c>
      <c r="J665" s="54">
        <f>+VLOOKUP(I665,[1]codpension!$A$4:$C$30,2,FALSE)</f>
        <v>7</v>
      </c>
      <c r="K665" s="54">
        <f>+VLOOKUP(I665,[1]codpension!$A$4:$D$30,4,FALSE)</f>
        <v>0</v>
      </c>
      <c r="L665" s="54">
        <f>+VLOOKUP(I665,[1]codpension!$A$4:$C$30,3,FALSE)</f>
        <v>0</v>
      </c>
    </row>
    <row r="666" spans="1:12">
      <c r="A666" s="48">
        <v>36</v>
      </c>
      <c r="B666" s="94">
        <v>97</v>
      </c>
      <c r="C666" s="55">
        <v>209778.24000000011</v>
      </c>
      <c r="D666" s="51">
        <v>2162.6622680412383</v>
      </c>
      <c r="E666" s="51">
        <v>180.2218556701032</v>
      </c>
      <c r="F666" s="52" t="s">
        <v>162</v>
      </c>
      <c r="G666" s="53" t="s">
        <v>153</v>
      </c>
      <c r="H666" s="48" t="s">
        <v>48</v>
      </c>
      <c r="I666" s="48" t="str">
        <f t="shared" si="10"/>
        <v>VIUDEZ-F</v>
      </c>
      <c r="J666" s="54">
        <f>+VLOOKUP(I666,[1]codpension!$A$4:$C$30,2,FALSE)</f>
        <v>7</v>
      </c>
      <c r="K666" s="54">
        <f>+VLOOKUP(I666,[1]codpension!$A$4:$D$30,4,FALSE)</f>
        <v>0</v>
      </c>
      <c r="L666" s="54">
        <f>+VLOOKUP(I666,[1]codpension!$A$4:$C$30,3,FALSE)</f>
        <v>0</v>
      </c>
    </row>
    <row r="667" spans="1:12">
      <c r="A667" s="48">
        <v>37</v>
      </c>
      <c r="B667" s="94">
        <v>96</v>
      </c>
      <c r="C667" s="55">
        <v>236145.84000000003</v>
      </c>
      <c r="D667" s="51">
        <v>2459.8525000000004</v>
      </c>
      <c r="E667" s="51">
        <v>204.98770833333336</v>
      </c>
      <c r="F667" s="52" t="s">
        <v>162</v>
      </c>
      <c r="G667" s="53" t="s">
        <v>153</v>
      </c>
      <c r="H667" s="48" t="s">
        <v>48</v>
      </c>
      <c r="I667" s="48" t="str">
        <f t="shared" si="10"/>
        <v>VIUDEZ-F</v>
      </c>
      <c r="J667" s="54">
        <f>+VLOOKUP(I667,[1]codpension!$A$4:$C$30,2,FALSE)</f>
        <v>7</v>
      </c>
      <c r="K667" s="54">
        <f>+VLOOKUP(I667,[1]codpension!$A$4:$D$30,4,FALSE)</f>
        <v>0</v>
      </c>
      <c r="L667" s="54">
        <f>+VLOOKUP(I667,[1]codpension!$A$4:$C$30,3,FALSE)</f>
        <v>0</v>
      </c>
    </row>
    <row r="668" spans="1:12">
      <c r="A668" s="48">
        <v>38</v>
      </c>
      <c r="B668" s="94">
        <v>111</v>
      </c>
      <c r="C668" s="55">
        <v>266968.32000000012</v>
      </c>
      <c r="D668" s="51">
        <v>2405.1200000000013</v>
      </c>
      <c r="E668" s="51">
        <v>200.42666666666676</v>
      </c>
      <c r="F668" s="52" t="s">
        <v>162</v>
      </c>
      <c r="G668" s="53" t="s">
        <v>153</v>
      </c>
      <c r="H668" s="48" t="s">
        <v>48</v>
      </c>
      <c r="I668" s="48" t="str">
        <f t="shared" si="10"/>
        <v>VIUDEZ-F</v>
      </c>
      <c r="J668" s="54">
        <f>+VLOOKUP(I668,[1]codpension!$A$4:$C$30,2,FALSE)</f>
        <v>7</v>
      </c>
      <c r="K668" s="54">
        <f>+VLOOKUP(I668,[1]codpension!$A$4:$D$30,4,FALSE)</f>
        <v>0</v>
      </c>
      <c r="L668" s="54">
        <f>+VLOOKUP(I668,[1]codpension!$A$4:$C$30,3,FALSE)</f>
        <v>0</v>
      </c>
    </row>
    <row r="669" spans="1:12">
      <c r="A669" s="48">
        <v>39</v>
      </c>
      <c r="B669" s="94">
        <v>96</v>
      </c>
      <c r="C669" s="55">
        <v>233994.36000000004</v>
      </c>
      <c r="D669" s="51">
        <v>2437.4412500000003</v>
      </c>
      <c r="E669" s="51">
        <v>203.12010416666669</v>
      </c>
      <c r="F669" s="52" t="s">
        <v>162</v>
      </c>
      <c r="G669" s="53" t="s">
        <v>153</v>
      </c>
      <c r="H669" s="48" t="s">
        <v>48</v>
      </c>
      <c r="I669" s="48" t="str">
        <f t="shared" si="10"/>
        <v>VIUDEZ-F</v>
      </c>
      <c r="J669" s="54">
        <f>+VLOOKUP(I669,[1]codpension!$A$4:$C$30,2,FALSE)</f>
        <v>7</v>
      </c>
      <c r="K669" s="54">
        <f>+VLOOKUP(I669,[1]codpension!$A$4:$D$30,4,FALSE)</f>
        <v>0</v>
      </c>
      <c r="L669" s="54">
        <f>+VLOOKUP(I669,[1]codpension!$A$4:$C$30,3,FALSE)</f>
        <v>0</v>
      </c>
    </row>
    <row r="670" spans="1:12">
      <c r="A670" s="48">
        <v>40</v>
      </c>
      <c r="B670" s="94">
        <v>139</v>
      </c>
      <c r="C670" s="55">
        <v>355443.60000000009</v>
      </c>
      <c r="D670" s="51">
        <v>2557.1482014388498</v>
      </c>
      <c r="E670" s="51">
        <v>213.09568345323748</v>
      </c>
      <c r="F670" s="52" t="s">
        <v>162</v>
      </c>
      <c r="G670" s="53" t="s">
        <v>153</v>
      </c>
      <c r="H670" s="48" t="s">
        <v>48</v>
      </c>
      <c r="I670" s="48" t="str">
        <f t="shared" si="10"/>
        <v>VIUDEZ-F</v>
      </c>
      <c r="J670" s="54">
        <f>+VLOOKUP(I670,[1]codpension!$A$4:$C$30,2,FALSE)</f>
        <v>7</v>
      </c>
      <c r="K670" s="54">
        <f>+VLOOKUP(I670,[1]codpension!$A$4:$D$30,4,FALSE)</f>
        <v>0</v>
      </c>
      <c r="L670" s="54">
        <f>+VLOOKUP(I670,[1]codpension!$A$4:$C$30,3,FALSE)</f>
        <v>0</v>
      </c>
    </row>
    <row r="671" spans="1:12">
      <c r="A671" s="48">
        <v>41</v>
      </c>
      <c r="B671" s="94">
        <v>145</v>
      </c>
      <c r="C671" s="55">
        <v>382074.60000000009</v>
      </c>
      <c r="D671" s="51">
        <v>2634.9972413793112</v>
      </c>
      <c r="E671" s="51">
        <v>219.58310344827592</v>
      </c>
      <c r="F671" s="52" t="s">
        <v>162</v>
      </c>
      <c r="G671" s="53" t="s">
        <v>153</v>
      </c>
      <c r="H671" s="48" t="s">
        <v>48</v>
      </c>
      <c r="I671" s="48" t="str">
        <f t="shared" si="10"/>
        <v>VIUDEZ-F</v>
      </c>
      <c r="J671" s="54">
        <f>+VLOOKUP(I671,[1]codpension!$A$4:$C$30,2,FALSE)</f>
        <v>7</v>
      </c>
      <c r="K671" s="54">
        <f>+VLOOKUP(I671,[1]codpension!$A$4:$D$30,4,FALSE)</f>
        <v>0</v>
      </c>
      <c r="L671" s="54">
        <f>+VLOOKUP(I671,[1]codpension!$A$4:$C$30,3,FALSE)</f>
        <v>0</v>
      </c>
    </row>
    <row r="672" spans="1:12">
      <c r="A672" s="48">
        <v>42</v>
      </c>
      <c r="B672" s="94">
        <v>143</v>
      </c>
      <c r="C672" s="55">
        <v>385445.28000000014</v>
      </c>
      <c r="D672" s="51">
        <v>2695.4215384615395</v>
      </c>
      <c r="E672" s="51">
        <v>224.61846153846162</v>
      </c>
      <c r="F672" s="52" t="s">
        <v>162</v>
      </c>
      <c r="G672" s="53" t="s">
        <v>153</v>
      </c>
      <c r="H672" s="48" t="s">
        <v>48</v>
      </c>
      <c r="I672" s="48" t="str">
        <f t="shared" si="10"/>
        <v>VIUDEZ-F</v>
      </c>
      <c r="J672" s="54">
        <f>+VLOOKUP(I672,[1]codpension!$A$4:$C$30,2,FALSE)</f>
        <v>7</v>
      </c>
      <c r="K672" s="54">
        <f>+VLOOKUP(I672,[1]codpension!$A$4:$D$30,4,FALSE)</f>
        <v>0</v>
      </c>
      <c r="L672" s="54">
        <f>+VLOOKUP(I672,[1]codpension!$A$4:$C$30,3,FALSE)</f>
        <v>0</v>
      </c>
    </row>
    <row r="673" spans="1:12">
      <c r="A673" s="48">
        <v>43</v>
      </c>
      <c r="B673" s="94">
        <v>139</v>
      </c>
      <c r="C673" s="55">
        <v>373689.23999999993</v>
      </c>
      <c r="D673" s="51">
        <v>2688.4117985611506</v>
      </c>
      <c r="E673" s="51">
        <v>224.03431654676254</v>
      </c>
      <c r="F673" s="52" t="s">
        <v>162</v>
      </c>
      <c r="G673" s="53" t="s">
        <v>153</v>
      </c>
      <c r="H673" s="48" t="s">
        <v>48</v>
      </c>
      <c r="I673" s="48" t="str">
        <f t="shared" si="10"/>
        <v>VIUDEZ-F</v>
      </c>
      <c r="J673" s="54">
        <f>+VLOOKUP(I673,[1]codpension!$A$4:$C$30,2,FALSE)</f>
        <v>7</v>
      </c>
      <c r="K673" s="54">
        <f>+VLOOKUP(I673,[1]codpension!$A$4:$D$30,4,FALSE)</f>
        <v>0</v>
      </c>
      <c r="L673" s="54">
        <f>+VLOOKUP(I673,[1]codpension!$A$4:$C$30,3,FALSE)</f>
        <v>0</v>
      </c>
    </row>
    <row r="674" spans="1:12">
      <c r="A674" s="48">
        <v>44</v>
      </c>
      <c r="B674" s="94">
        <v>138</v>
      </c>
      <c r="C674" s="55">
        <v>381448.31999999983</v>
      </c>
      <c r="D674" s="51">
        <v>2764.118260869564</v>
      </c>
      <c r="E674" s="51">
        <v>230.34318840579701</v>
      </c>
      <c r="F674" s="52" t="s">
        <v>162</v>
      </c>
      <c r="G674" s="53" t="s">
        <v>153</v>
      </c>
      <c r="H674" s="48" t="s">
        <v>48</v>
      </c>
      <c r="I674" s="48" t="str">
        <f t="shared" si="10"/>
        <v>VIUDEZ-F</v>
      </c>
      <c r="J674" s="54">
        <f>+VLOOKUP(I674,[1]codpension!$A$4:$C$30,2,FALSE)</f>
        <v>7</v>
      </c>
      <c r="K674" s="54">
        <f>+VLOOKUP(I674,[1]codpension!$A$4:$D$30,4,FALSE)</f>
        <v>0</v>
      </c>
      <c r="L674" s="54">
        <f>+VLOOKUP(I674,[1]codpension!$A$4:$C$30,3,FALSE)</f>
        <v>0</v>
      </c>
    </row>
    <row r="675" spans="1:12">
      <c r="A675" s="48">
        <v>45</v>
      </c>
      <c r="B675" s="94">
        <v>181</v>
      </c>
      <c r="C675" s="55">
        <v>551496.3600000001</v>
      </c>
      <c r="D675" s="51">
        <v>3046.9412154696138</v>
      </c>
      <c r="E675" s="51">
        <v>253.91176795580114</v>
      </c>
      <c r="F675" s="52" t="s">
        <v>162</v>
      </c>
      <c r="G675" s="53" t="s">
        <v>153</v>
      </c>
      <c r="H675" s="48" t="s">
        <v>48</v>
      </c>
      <c r="I675" s="48" t="str">
        <f t="shared" si="10"/>
        <v>VIUDEZ-F</v>
      </c>
      <c r="J675" s="54">
        <f>+VLOOKUP(I675,[1]codpension!$A$4:$C$30,2,FALSE)</f>
        <v>7</v>
      </c>
      <c r="K675" s="54">
        <f>+VLOOKUP(I675,[1]codpension!$A$4:$D$30,4,FALSE)</f>
        <v>0</v>
      </c>
      <c r="L675" s="54">
        <f>+VLOOKUP(I675,[1]codpension!$A$4:$C$30,3,FALSE)</f>
        <v>0</v>
      </c>
    </row>
    <row r="676" spans="1:12">
      <c r="A676" s="48">
        <v>46</v>
      </c>
      <c r="B676" s="94">
        <v>192</v>
      </c>
      <c r="C676" s="55">
        <v>568706.15999999945</v>
      </c>
      <c r="D676" s="51">
        <v>2962.0112499999973</v>
      </c>
      <c r="E676" s="51">
        <v>246.83427083333311</v>
      </c>
      <c r="F676" s="52" t="s">
        <v>162</v>
      </c>
      <c r="G676" s="53" t="s">
        <v>153</v>
      </c>
      <c r="H676" s="48" t="s">
        <v>48</v>
      </c>
      <c r="I676" s="48" t="str">
        <f t="shared" si="10"/>
        <v>VIUDEZ-F</v>
      </c>
      <c r="J676" s="54">
        <f>+VLOOKUP(I676,[1]codpension!$A$4:$C$30,2,FALSE)</f>
        <v>7</v>
      </c>
      <c r="K676" s="54">
        <f>+VLOOKUP(I676,[1]codpension!$A$4:$D$30,4,FALSE)</f>
        <v>0</v>
      </c>
      <c r="L676" s="54">
        <f>+VLOOKUP(I676,[1]codpension!$A$4:$C$30,3,FALSE)</f>
        <v>0</v>
      </c>
    </row>
    <row r="677" spans="1:12">
      <c r="A677" s="48">
        <v>47</v>
      </c>
      <c r="B677" s="94">
        <v>174</v>
      </c>
      <c r="C677" s="55">
        <v>481131.36</v>
      </c>
      <c r="D677" s="51">
        <v>2765.1227586206896</v>
      </c>
      <c r="E677" s="51">
        <v>230.42689655172413</v>
      </c>
      <c r="F677" s="52" t="s">
        <v>162</v>
      </c>
      <c r="G677" s="53" t="s">
        <v>153</v>
      </c>
      <c r="H677" s="48" t="s">
        <v>48</v>
      </c>
      <c r="I677" s="48" t="str">
        <f t="shared" si="10"/>
        <v>VIUDEZ-F</v>
      </c>
      <c r="J677" s="54">
        <f>+VLOOKUP(I677,[1]codpension!$A$4:$C$30,2,FALSE)</f>
        <v>7</v>
      </c>
      <c r="K677" s="54">
        <f>+VLOOKUP(I677,[1]codpension!$A$4:$D$30,4,FALSE)</f>
        <v>0</v>
      </c>
      <c r="L677" s="54">
        <f>+VLOOKUP(I677,[1]codpension!$A$4:$C$30,3,FALSE)</f>
        <v>0</v>
      </c>
    </row>
    <row r="678" spans="1:12">
      <c r="A678" s="48">
        <v>48</v>
      </c>
      <c r="B678" s="94">
        <v>185</v>
      </c>
      <c r="C678" s="55">
        <v>576875.40000000037</v>
      </c>
      <c r="D678" s="51">
        <v>3118.2454054054074</v>
      </c>
      <c r="E678" s="51">
        <v>259.85378378378397</v>
      </c>
      <c r="F678" s="52" t="s">
        <v>162</v>
      </c>
      <c r="G678" s="53" t="s">
        <v>153</v>
      </c>
      <c r="H678" s="48" t="s">
        <v>48</v>
      </c>
      <c r="I678" s="48" t="str">
        <f t="shared" si="10"/>
        <v>VIUDEZ-F</v>
      </c>
      <c r="J678" s="54">
        <f>+VLOOKUP(I678,[1]codpension!$A$4:$C$30,2,FALSE)</f>
        <v>7</v>
      </c>
      <c r="K678" s="54">
        <f>+VLOOKUP(I678,[1]codpension!$A$4:$D$30,4,FALSE)</f>
        <v>0</v>
      </c>
      <c r="L678" s="54">
        <f>+VLOOKUP(I678,[1]codpension!$A$4:$C$30,3,FALSE)</f>
        <v>0</v>
      </c>
    </row>
    <row r="679" spans="1:12">
      <c r="A679" s="48">
        <v>49</v>
      </c>
      <c r="B679" s="94">
        <v>172</v>
      </c>
      <c r="C679" s="55">
        <v>561265.68000000005</v>
      </c>
      <c r="D679" s="51">
        <v>3263.1725581395353</v>
      </c>
      <c r="E679" s="51">
        <v>271.93104651162793</v>
      </c>
      <c r="F679" s="52" t="s">
        <v>162</v>
      </c>
      <c r="G679" s="53" t="s">
        <v>153</v>
      </c>
      <c r="H679" s="48" t="s">
        <v>48</v>
      </c>
      <c r="I679" s="48" t="str">
        <f t="shared" si="10"/>
        <v>VIUDEZ-F</v>
      </c>
      <c r="J679" s="54">
        <f>+VLOOKUP(I679,[1]codpension!$A$4:$C$30,2,FALSE)</f>
        <v>7</v>
      </c>
      <c r="K679" s="54">
        <f>+VLOOKUP(I679,[1]codpension!$A$4:$D$30,4,FALSE)</f>
        <v>0</v>
      </c>
      <c r="L679" s="54">
        <f>+VLOOKUP(I679,[1]codpension!$A$4:$C$30,3,FALSE)</f>
        <v>0</v>
      </c>
    </row>
    <row r="680" spans="1:12">
      <c r="A680" s="48">
        <v>50</v>
      </c>
      <c r="B680" s="94">
        <v>210</v>
      </c>
      <c r="C680" s="55">
        <v>606910.32000000018</v>
      </c>
      <c r="D680" s="51">
        <v>2890.0491428571436</v>
      </c>
      <c r="E680" s="51">
        <v>240.83742857142863</v>
      </c>
      <c r="F680" s="52" t="s">
        <v>162</v>
      </c>
      <c r="G680" s="53" t="s">
        <v>153</v>
      </c>
      <c r="H680" s="48" t="s">
        <v>48</v>
      </c>
      <c r="I680" s="48" t="str">
        <f t="shared" si="10"/>
        <v>VIUDEZ-F</v>
      </c>
      <c r="J680" s="54">
        <f>+VLOOKUP(I680,[1]codpension!$A$4:$C$30,2,FALSE)</f>
        <v>7</v>
      </c>
      <c r="K680" s="54">
        <f>+VLOOKUP(I680,[1]codpension!$A$4:$D$30,4,FALSE)</f>
        <v>0</v>
      </c>
      <c r="L680" s="54">
        <f>+VLOOKUP(I680,[1]codpension!$A$4:$C$30,3,FALSE)</f>
        <v>0</v>
      </c>
    </row>
    <row r="681" spans="1:12">
      <c r="A681" s="48">
        <v>51</v>
      </c>
      <c r="B681" s="94">
        <v>197</v>
      </c>
      <c r="C681" s="55">
        <v>595749.12</v>
      </c>
      <c r="D681" s="51">
        <v>3024.1072081218272</v>
      </c>
      <c r="E681" s="51">
        <v>252.00893401015227</v>
      </c>
      <c r="F681" s="52" t="s">
        <v>162</v>
      </c>
      <c r="G681" s="53" t="s">
        <v>153</v>
      </c>
      <c r="H681" s="48" t="s">
        <v>48</v>
      </c>
      <c r="I681" s="48" t="str">
        <f t="shared" si="10"/>
        <v>VIUDEZ-F</v>
      </c>
      <c r="J681" s="54">
        <f>+VLOOKUP(I681,[1]codpension!$A$4:$C$30,2,FALSE)</f>
        <v>7</v>
      </c>
      <c r="K681" s="54">
        <f>+VLOOKUP(I681,[1]codpension!$A$4:$D$30,4,FALSE)</f>
        <v>0</v>
      </c>
      <c r="L681" s="54">
        <f>+VLOOKUP(I681,[1]codpension!$A$4:$C$30,3,FALSE)</f>
        <v>0</v>
      </c>
    </row>
    <row r="682" spans="1:12">
      <c r="A682" s="48">
        <v>52</v>
      </c>
      <c r="B682" s="94">
        <v>227</v>
      </c>
      <c r="C682" s="55">
        <v>742828.20000000019</v>
      </c>
      <c r="D682" s="51">
        <v>3272.3709251101332</v>
      </c>
      <c r="E682" s="51">
        <v>272.6975770925111</v>
      </c>
      <c r="F682" s="52" t="s">
        <v>162</v>
      </c>
      <c r="G682" s="53" t="s">
        <v>153</v>
      </c>
      <c r="H682" s="48" t="s">
        <v>48</v>
      </c>
      <c r="I682" s="48" t="str">
        <f t="shared" si="10"/>
        <v>VIUDEZ-F</v>
      </c>
      <c r="J682" s="54">
        <f>+VLOOKUP(I682,[1]codpension!$A$4:$C$30,2,FALSE)</f>
        <v>7</v>
      </c>
      <c r="K682" s="54">
        <f>+VLOOKUP(I682,[1]codpension!$A$4:$D$30,4,FALSE)</f>
        <v>0</v>
      </c>
      <c r="L682" s="54">
        <f>+VLOOKUP(I682,[1]codpension!$A$4:$C$30,3,FALSE)</f>
        <v>0</v>
      </c>
    </row>
    <row r="683" spans="1:12">
      <c r="A683" s="48">
        <v>53</v>
      </c>
      <c r="B683" s="94">
        <v>230</v>
      </c>
      <c r="C683" s="55">
        <v>745018.44000000041</v>
      </c>
      <c r="D683" s="51">
        <v>3239.2106086956542</v>
      </c>
      <c r="E683" s="51">
        <v>269.93421739130451</v>
      </c>
      <c r="F683" s="52" t="s">
        <v>162</v>
      </c>
      <c r="G683" s="53" t="s">
        <v>153</v>
      </c>
      <c r="H683" s="48" t="s">
        <v>48</v>
      </c>
      <c r="I683" s="48" t="str">
        <f t="shared" si="10"/>
        <v>VIUDEZ-F</v>
      </c>
      <c r="J683" s="54">
        <f>+VLOOKUP(I683,[1]codpension!$A$4:$C$30,2,FALSE)</f>
        <v>7</v>
      </c>
      <c r="K683" s="54">
        <f>+VLOOKUP(I683,[1]codpension!$A$4:$D$30,4,FALSE)</f>
        <v>0</v>
      </c>
      <c r="L683" s="54">
        <f>+VLOOKUP(I683,[1]codpension!$A$4:$C$30,3,FALSE)</f>
        <v>0</v>
      </c>
    </row>
    <row r="684" spans="1:12">
      <c r="A684" s="48">
        <v>54</v>
      </c>
      <c r="B684" s="94">
        <v>225</v>
      </c>
      <c r="C684" s="55">
        <v>724748.88000000012</v>
      </c>
      <c r="D684" s="51">
        <v>3221.1061333333337</v>
      </c>
      <c r="E684" s="51">
        <v>268.42551111111112</v>
      </c>
      <c r="F684" s="52" t="s">
        <v>162</v>
      </c>
      <c r="G684" s="53" t="s">
        <v>153</v>
      </c>
      <c r="H684" s="48" t="s">
        <v>48</v>
      </c>
      <c r="I684" s="48" t="str">
        <f t="shared" si="10"/>
        <v>VIUDEZ-F</v>
      </c>
      <c r="J684" s="54">
        <f>+VLOOKUP(I684,[1]codpension!$A$4:$C$30,2,FALSE)</f>
        <v>7</v>
      </c>
      <c r="K684" s="54">
        <f>+VLOOKUP(I684,[1]codpension!$A$4:$D$30,4,FALSE)</f>
        <v>0</v>
      </c>
      <c r="L684" s="54">
        <f>+VLOOKUP(I684,[1]codpension!$A$4:$C$30,3,FALSE)</f>
        <v>0</v>
      </c>
    </row>
    <row r="685" spans="1:12">
      <c r="A685" s="48">
        <v>55</v>
      </c>
      <c r="B685" s="94">
        <v>287</v>
      </c>
      <c r="C685" s="55">
        <v>1068073.4400000004</v>
      </c>
      <c r="D685" s="51">
        <v>3721.5102439024404</v>
      </c>
      <c r="E685" s="51">
        <v>310.1258536585367</v>
      </c>
      <c r="F685" s="52" t="s">
        <v>162</v>
      </c>
      <c r="G685" s="53" t="s">
        <v>153</v>
      </c>
      <c r="H685" s="48" t="s">
        <v>48</v>
      </c>
      <c r="I685" s="48" t="str">
        <f t="shared" si="10"/>
        <v>VIUDEZ-F</v>
      </c>
      <c r="J685" s="54">
        <f>+VLOOKUP(I685,[1]codpension!$A$4:$C$30,2,FALSE)</f>
        <v>7</v>
      </c>
      <c r="K685" s="54">
        <f>+VLOOKUP(I685,[1]codpension!$A$4:$D$30,4,FALSE)</f>
        <v>0</v>
      </c>
      <c r="L685" s="54">
        <f>+VLOOKUP(I685,[1]codpension!$A$4:$C$30,3,FALSE)</f>
        <v>0</v>
      </c>
    </row>
    <row r="686" spans="1:12">
      <c r="A686" s="48">
        <v>56</v>
      </c>
      <c r="B686" s="94">
        <v>283</v>
      </c>
      <c r="C686" s="55">
        <v>892219.2000000003</v>
      </c>
      <c r="D686" s="51">
        <v>3152.7180212014146</v>
      </c>
      <c r="E686" s="51">
        <v>262.72650176678457</v>
      </c>
      <c r="F686" s="52" t="s">
        <v>162</v>
      </c>
      <c r="G686" s="53" t="s">
        <v>153</v>
      </c>
      <c r="H686" s="48" t="s">
        <v>48</v>
      </c>
      <c r="I686" s="48" t="str">
        <f t="shared" si="10"/>
        <v>VIUDEZ-F</v>
      </c>
      <c r="J686" s="54">
        <f>+VLOOKUP(I686,[1]codpension!$A$4:$C$30,2,FALSE)</f>
        <v>7</v>
      </c>
      <c r="K686" s="54">
        <f>+VLOOKUP(I686,[1]codpension!$A$4:$D$30,4,FALSE)</f>
        <v>0</v>
      </c>
      <c r="L686" s="54">
        <f>+VLOOKUP(I686,[1]codpension!$A$4:$C$30,3,FALSE)</f>
        <v>0</v>
      </c>
    </row>
    <row r="687" spans="1:12">
      <c r="A687" s="48">
        <v>57</v>
      </c>
      <c r="B687" s="94">
        <v>303</v>
      </c>
      <c r="C687" s="55">
        <v>1052815.44</v>
      </c>
      <c r="D687" s="51">
        <v>3474.638415841584</v>
      </c>
      <c r="E687" s="51">
        <v>289.55320132013202</v>
      </c>
      <c r="F687" s="52" t="s">
        <v>162</v>
      </c>
      <c r="G687" s="53" t="s">
        <v>153</v>
      </c>
      <c r="H687" s="48" t="s">
        <v>48</v>
      </c>
      <c r="I687" s="48" t="str">
        <f t="shared" si="10"/>
        <v>VIUDEZ-F</v>
      </c>
      <c r="J687" s="54">
        <f>+VLOOKUP(I687,[1]codpension!$A$4:$C$30,2,FALSE)</f>
        <v>7</v>
      </c>
      <c r="K687" s="54">
        <f>+VLOOKUP(I687,[1]codpension!$A$4:$D$30,4,FALSE)</f>
        <v>0</v>
      </c>
      <c r="L687" s="54">
        <f>+VLOOKUP(I687,[1]codpension!$A$4:$C$30,3,FALSE)</f>
        <v>0</v>
      </c>
    </row>
    <row r="688" spans="1:12">
      <c r="A688" s="48">
        <v>58</v>
      </c>
      <c r="B688" s="94">
        <v>338</v>
      </c>
      <c r="C688" s="55">
        <v>1003054.6799999992</v>
      </c>
      <c r="D688" s="51">
        <v>2967.617396449702</v>
      </c>
      <c r="E688" s="51">
        <v>247.30144970414185</v>
      </c>
      <c r="F688" s="52" t="s">
        <v>162</v>
      </c>
      <c r="G688" s="53" t="s">
        <v>153</v>
      </c>
      <c r="H688" s="48" t="s">
        <v>48</v>
      </c>
      <c r="I688" s="48" t="str">
        <f t="shared" si="10"/>
        <v>VIUDEZ-F</v>
      </c>
      <c r="J688" s="54">
        <f>+VLOOKUP(I688,[1]codpension!$A$4:$C$30,2,FALSE)</f>
        <v>7</v>
      </c>
      <c r="K688" s="54">
        <f>+VLOOKUP(I688,[1]codpension!$A$4:$D$30,4,FALSE)</f>
        <v>0</v>
      </c>
      <c r="L688" s="54">
        <f>+VLOOKUP(I688,[1]codpension!$A$4:$C$30,3,FALSE)</f>
        <v>0</v>
      </c>
    </row>
    <row r="689" spans="1:12">
      <c r="A689" s="48">
        <v>59</v>
      </c>
      <c r="B689" s="94">
        <v>409</v>
      </c>
      <c r="C689" s="55">
        <v>1286364.72</v>
      </c>
      <c r="D689" s="51">
        <v>3145.1460146699264</v>
      </c>
      <c r="E689" s="51">
        <v>262.09550122249385</v>
      </c>
      <c r="F689" s="52" t="s">
        <v>162</v>
      </c>
      <c r="G689" s="53" t="s">
        <v>153</v>
      </c>
      <c r="H689" s="48" t="s">
        <v>48</v>
      </c>
      <c r="I689" s="48" t="str">
        <f t="shared" si="10"/>
        <v>VIUDEZ-F</v>
      </c>
      <c r="J689" s="54">
        <f>+VLOOKUP(I689,[1]codpension!$A$4:$C$30,2,FALSE)</f>
        <v>7</v>
      </c>
      <c r="K689" s="54">
        <f>+VLOOKUP(I689,[1]codpension!$A$4:$D$30,4,FALSE)</f>
        <v>0</v>
      </c>
      <c r="L689" s="54">
        <f>+VLOOKUP(I689,[1]codpension!$A$4:$C$30,3,FALSE)</f>
        <v>0</v>
      </c>
    </row>
    <row r="690" spans="1:12">
      <c r="A690" s="48">
        <v>60</v>
      </c>
      <c r="B690" s="94">
        <v>440</v>
      </c>
      <c r="C690" s="55">
        <v>1392939.84</v>
      </c>
      <c r="D690" s="51">
        <v>3165.7723636363639</v>
      </c>
      <c r="E690" s="51">
        <v>263.81436363636368</v>
      </c>
      <c r="F690" s="52" t="s">
        <v>162</v>
      </c>
      <c r="G690" s="53" t="s">
        <v>153</v>
      </c>
      <c r="H690" s="48" t="s">
        <v>48</v>
      </c>
      <c r="I690" s="48" t="str">
        <f t="shared" si="10"/>
        <v>VIUDEZ-F</v>
      </c>
      <c r="J690" s="54">
        <f>+VLOOKUP(I690,[1]codpension!$A$4:$C$30,2,FALSE)</f>
        <v>7</v>
      </c>
      <c r="K690" s="54">
        <f>+VLOOKUP(I690,[1]codpension!$A$4:$D$30,4,FALSE)</f>
        <v>0</v>
      </c>
      <c r="L690" s="54">
        <f>+VLOOKUP(I690,[1]codpension!$A$4:$C$30,3,FALSE)</f>
        <v>0</v>
      </c>
    </row>
    <row r="691" spans="1:12">
      <c r="A691" s="48">
        <v>61</v>
      </c>
      <c r="B691" s="94">
        <v>501</v>
      </c>
      <c r="C691" s="55">
        <v>1493627.5199999993</v>
      </c>
      <c r="D691" s="51">
        <v>2981.2924550898192</v>
      </c>
      <c r="E691" s="51">
        <v>248.4410379241516</v>
      </c>
      <c r="F691" s="52" t="s">
        <v>162</v>
      </c>
      <c r="G691" s="53" t="s">
        <v>153</v>
      </c>
      <c r="H691" s="48" t="s">
        <v>48</v>
      </c>
      <c r="I691" s="48" t="str">
        <f t="shared" si="10"/>
        <v>VIUDEZ-F</v>
      </c>
      <c r="J691" s="54">
        <f>+VLOOKUP(I691,[1]codpension!$A$4:$C$30,2,FALSE)</f>
        <v>7</v>
      </c>
      <c r="K691" s="54">
        <f>+VLOOKUP(I691,[1]codpension!$A$4:$D$30,4,FALSE)</f>
        <v>0</v>
      </c>
      <c r="L691" s="54">
        <f>+VLOOKUP(I691,[1]codpension!$A$4:$C$30,3,FALSE)</f>
        <v>0</v>
      </c>
    </row>
    <row r="692" spans="1:12">
      <c r="A692" s="48">
        <v>62</v>
      </c>
      <c r="B692" s="94">
        <v>544</v>
      </c>
      <c r="C692" s="55">
        <v>1640224.56</v>
      </c>
      <c r="D692" s="51">
        <v>3015.1186764705885</v>
      </c>
      <c r="E692" s="51">
        <v>251.25988970588239</v>
      </c>
      <c r="F692" s="52" t="s">
        <v>162</v>
      </c>
      <c r="G692" s="53" t="s">
        <v>153</v>
      </c>
      <c r="H692" s="48" t="s">
        <v>48</v>
      </c>
      <c r="I692" s="48" t="str">
        <f t="shared" si="10"/>
        <v>VIUDEZ-F</v>
      </c>
      <c r="J692" s="54">
        <f>+VLOOKUP(I692,[1]codpension!$A$4:$C$30,2,FALSE)</f>
        <v>7</v>
      </c>
      <c r="K692" s="54">
        <f>+VLOOKUP(I692,[1]codpension!$A$4:$D$30,4,FALSE)</f>
        <v>0</v>
      </c>
      <c r="L692" s="54">
        <f>+VLOOKUP(I692,[1]codpension!$A$4:$C$30,3,FALSE)</f>
        <v>0</v>
      </c>
    </row>
    <row r="693" spans="1:12">
      <c r="A693" s="48">
        <v>63</v>
      </c>
      <c r="B693" s="94">
        <v>632</v>
      </c>
      <c r="C693" s="55">
        <v>1943388.2400000002</v>
      </c>
      <c r="D693" s="51">
        <v>3074.9813924050636</v>
      </c>
      <c r="E693" s="51">
        <v>256.24844936708865</v>
      </c>
      <c r="F693" s="52" t="s">
        <v>162</v>
      </c>
      <c r="G693" s="53" t="s">
        <v>153</v>
      </c>
      <c r="H693" s="48" t="s">
        <v>48</v>
      </c>
      <c r="I693" s="48" t="str">
        <f t="shared" si="10"/>
        <v>VIUDEZ-F</v>
      </c>
      <c r="J693" s="54">
        <f>+VLOOKUP(I693,[1]codpension!$A$4:$C$30,2,FALSE)</f>
        <v>7</v>
      </c>
      <c r="K693" s="54">
        <f>+VLOOKUP(I693,[1]codpension!$A$4:$D$30,4,FALSE)</f>
        <v>0</v>
      </c>
      <c r="L693" s="54">
        <f>+VLOOKUP(I693,[1]codpension!$A$4:$C$30,3,FALSE)</f>
        <v>0</v>
      </c>
    </row>
    <row r="694" spans="1:12">
      <c r="A694" s="48">
        <v>64</v>
      </c>
      <c r="B694" s="94">
        <v>657</v>
      </c>
      <c r="C694" s="55">
        <v>1982034.3600000008</v>
      </c>
      <c r="D694" s="51">
        <v>3016.795068493152</v>
      </c>
      <c r="E694" s="51">
        <v>251.39958904109599</v>
      </c>
      <c r="F694" s="52" t="s">
        <v>162</v>
      </c>
      <c r="G694" s="53" t="s">
        <v>153</v>
      </c>
      <c r="H694" s="48" t="s">
        <v>48</v>
      </c>
      <c r="I694" s="48" t="str">
        <f t="shared" si="10"/>
        <v>VIUDEZ-F</v>
      </c>
      <c r="J694" s="54">
        <f>+VLOOKUP(I694,[1]codpension!$A$4:$C$30,2,FALSE)</f>
        <v>7</v>
      </c>
      <c r="K694" s="54">
        <f>+VLOOKUP(I694,[1]codpension!$A$4:$D$30,4,FALSE)</f>
        <v>0</v>
      </c>
      <c r="L694" s="54">
        <f>+VLOOKUP(I694,[1]codpension!$A$4:$C$30,3,FALSE)</f>
        <v>0</v>
      </c>
    </row>
    <row r="695" spans="1:12">
      <c r="A695" s="48">
        <v>65</v>
      </c>
      <c r="B695" s="94">
        <v>694</v>
      </c>
      <c r="C695" s="55">
        <v>2166492.8399999994</v>
      </c>
      <c r="D695" s="51">
        <v>3121.7476080691636</v>
      </c>
      <c r="E695" s="51">
        <v>260.14563400576361</v>
      </c>
      <c r="F695" s="52" t="s">
        <v>162</v>
      </c>
      <c r="G695" s="53" t="s">
        <v>153</v>
      </c>
      <c r="H695" s="48" t="s">
        <v>48</v>
      </c>
      <c r="I695" s="48" t="str">
        <f t="shared" si="10"/>
        <v>VIUDEZ-F</v>
      </c>
      <c r="J695" s="54">
        <f>+VLOOKUP(I695,[1]codpension!$A$4:$C$30,2,FALSE)</f>
        <v>7</v>
      </c>
      <c r="K695" s="54">
        <f>+VLOOKUP(I695,[1]codpension!$A$4:$D$30,4,FALSE)</f>
        <v>0</v>
      </c>
      <c r="L695" s="54">
        <f>+VLOOKUP(I695,[1]codpension!$A$4:$C$30,3,FALSE)</f>
        <v>0</v>
      </c>
    </row>
    <row r="696" spans="1:12">
      <c r="A696" s="48">
        <v>66</v>
      </c>
      <c r="B696" s="94">
        <v>700</v>
      </c>
      <c r="C696" s="55">
        <v>2112180.120000001</v>
      </c>
      <c r="D696" s="51">
        <v>3017.4001714285728</v>
      </c>
      <c r="E696" s="51">
        <v>251.45001428571439</v>
      </c>
      <c r="F696" s="52" t="s">
        <v>162</v>
      </c>
      <c r="G696" s="53" t="s">
        <v>153</v>
      </c>
      <c r="H696" s="48" t="s">
        <v>48</v>
      </c>
      <c r="I696" s="48" t="str">
        <f t="shared" si="10"/>
        <v>VIUDEZ-F</v>
      </c>
      <c r="J696" s="54">
        <f>+VLOOKUP(I696,[1]codpension!$A$4:$C$30,2,FALSE)</f>
        <v>7</v>
      </c>
      <c r="K696" s="54">
        <f>+VLOOKUP(I696,[1]codpension!$A$4:$D$30,4,FALSE)</f>
        <v>0</v>
      </c>
      <c r="L696" s="54">
        <f>+VLOOKUP(I696,[1]codpension!$A$4:$C$30,3,FALSE)</f>
        <v>0</v>
      </c>
    </row>
    <row r="697" spans="1:12">
      <c r="A697" s="48">
        <v>67</v>
      </c>
      <c r="B697" s="94">
        <v>769</v>
      </c>
      <c r="C697" s="55">
        <v>2324978.1600000011</v>
      </c>
      <c r="D697" s="51">
        <v>3023.3786215864775</v>
      </c>
      <c r="E697" s="51">
        <v>251.94821846553978</v>
      </c>
      <c r="F697" s="52" t="s">
        <v>162</v>
      </c>
      <c r="G697" s="53" t="s">
        <v>153</v>
      </c>
      <c r="H697" s="48" t="s">
        <v>48</v>
      </c>
      <c r="I697" s="48" t="str">
        <f t="shared" si="10"/>
        <v>VIUDEZ-F</v>
      </c>
      <c r="J697" s="54">
        <f>+VLOOKUP(I697,[1]codpension!$A$4:$C$30,2,FALSE)</f>
        <v>7</v>
      </c>
      <c r="K697" s="54">
        <f>+VLOOKUP(I697,[1]codpension!$A$4:$D$30,4,FALSE)</f>
        <v>0</v>
      </c>
      <c r="L697" s="54">
        <f>+VLOOKUP(I697,[1]codpension!$A$4:$C$30,3,FALSE)</f>
        <v>0</v>
      </c>
    </row>
    <row r="698" spans="1:12">
      <c r="A698" s="48">
        <v>68</v>
      </c>
      <c r="B698" s="94">
        <v>851</v>
      </c>
      <c r="C698" s="55">
        <v>2695817.040000001</v>
      </c>
      <c r="D698" s="51">
        <v>3167.8226086956533</v>
      </c>
      <c r="E698" s="51">
        <v>263.98521739130445</v>
      </c>
      <c r="F698" s="52" t="s">
        <v>162</v>
      </c>
      <c r="G698" s="53" t="s">
        <v>153</v>
      </c>
      <c r="H698" s="48" t="s">
        <v>48</v>
      </c>
      <c r="I698" s="48" t="str">
        <f t="shared" si="10"/>
        <v>VIUDEZ-F</v>
      </c>
      <c r="J698" s="54">
        <f>+VLOOKUP(I698,[1]codpension!$A$4:$C$30,2,FALSE)</f>
        <v>7</v>
      </c>
      <c r="K698" s="54">
        <f>+VLOOKUP(I698,[1]codpension!$A$4:$D$30,4,FALSE)</f>
        <v>0</v>
      </c>
      <c r="L698" s="54">
        <f>+VLOOKUP(I698,[1]codpension!$A$4:$C$30,3,FALSE)</f>
        <v>0</v>
      </c>
    </row>
    <row r="699" spans="1:12">
      <c r="A699" s="48">
        <v>69</v>
      </c>
      <c r="B699" s="94">
        <v>833</v>
      </c>
      <c r="C699" s="55">
        <v>2594305.44</v>
      </c>
      <c r="D699" s="51">
        <v>3114.4122929171667</v>
      </c>
      <c r="E699" s="51">
        <v>259.53435774309725</v>
      </c>
      <c r="F699" s="52" t="s">
        <v>162</v>
      </c>
      <c r="G699" s="53" t="s">
        <v>153</v>
      </c>
      <c r="H699" s="48" t="s">
        <v>48</v>
      </c>
      <c r="I699" s="48" t="str">
        <f t="shared" si="10"/>
        <v>VIUDEZ-F</v>
      </c>
      <c r="J699" s="54">
        <f>+VLOOKUP(I699,[1]codpension!$A$4:$C$30,2,FALSE)</f>
        <v>7</v>
      </c>
      <c r="K699" s="54">
        <f>+VLOOKUP(I699,[1]codpension!$A$4:$D$30,4,FALSE)</f>
        <v>0</v>
      </c>
      <c r="L699" s="54">
        <f>+VLOOKUP(I699,[1]codpension!$A$4:$C$30,3,FALSE)</f>
        <v>0</v>
      </c>
    </row>
    <row r="700" spans="1:12">
      <c r="A700" s="48">
        <v>70</v>
      </c>
      <c r="B700" s="94">
        <v>891</v>
      </c>
      <c r="C700" s="55">
        <v>2810820.7199999993</v>
      </c>
      <c r="D700" s="51">
        <v>3154.6809427609419</v>
      </c>
      <c r="E700" s="51">
        <v>262.89007856341181</v>
      </c>
      <c r="F700" s="52" t="s">
        <v>162</v>
      </c>
      <c r="G700" s="53" t="s">
        <v>153</v>
      </c>
      <c r="H700" s="48" t="s">
        <v>48</v>
      </c>
      <c r="I700" s="48" t="str">
        <f t="shared" si="10"/>
        <v>VIUDEZ-F</v>
      </c>
      <c r="J700" s="54">
        <f>+VLOOKUP(I700,[1]codpension!$A$4:$C$30,2,FALSE)</f>
        <v>7</v>
      </c>
      <c r="K700" s="54">
        <f>+VLOOKUP(I700,[1]codpension!$A$4:$D$30,4,FALSE)</f>
        <v>0</v>
      </c>
      <c r="L700" s="54">
        <f>+VLOOKUP(I700,[1]codpension!$A$4:$C$30,3,FALSE)</f>
        <v>0</v>
      </c>
    </row>
    <row r="701" spans="1:12">
      <c r="A701" s="48">
        <v>71</v>
      </c>
      <c r="B701" s="94">
        <v>923</v>
      </c>
      <c r="C701" s="55">
        <v>2803095.7200000007</v>
      </c>
      <c r="D701" s="51">
        <v>3036.9401083423627</v>
      </c>
      <c r="E701" s="51">
        <v>253.07834236186355</v>
      </c>
      <c r="F701" s="52" t="s">
        <v>162</v>
      </c>
      <c r="G701" s="53" t="s">
        <v>153</v>
      </c>
      <c r="H701" s="48" t="s">
        <v>48</v>
      </c>
      <c r="I701" s="48" t="str">
        <f t="shared" si="10"/>
        <v>VIUDEZ-F</v>
      </c>
      <c r="J701" s="54">
        <f>+VLOOKUP(I701,[1]codpension!$A$4:$C$30,2,FALSE)</f>
        <v>7</v>
      </c>
      <c r="K701" s="54">
        <f>+VLOOKUP(I701,[1]codpension!$A$4:$D$30,4,FALSE)</f>
        <v>0</v>
      </c>
      <c r="L701" s="54">
        <f>+VLOOKUP(I701,[1]codpension!$A$4:$C$30,3,FALSE)</f>
        <v>0</v>
      </c>
    </row>
    <row r="702" spans="1:12">
      <c r="A702" s="48">
        <v>72</v>
      </c>
      <c r="B702" s="94">
        <v>917</v>
      </c>
      <c r="C702" s="55">
        <v>2714636.1600000011</v>
      </c>
      <c r="D702" s="51">
        <v>2960.3447764449302</v>
      </c>
      <c r="E702" s="51">
        <v>246.69539803707752</v>
      </c>
      <c r="F702" s="52" t="s">
        <v>162</v>
      </c>
      <c r="G702" s="53" t="s">
        <v>153</v>
      </c>
      <c r="H702" s="48" t="s">
        <v>48</v>
      </c>
      <c r="I702" s="48" t="str">
        <f t="shared" si="10"/>
        <v>VIUDEZ-F</v>
      </c>
      <c r="J702" s="54">
        <f>+VLOOKUP(I702,[1]codpension!$A$4:$C$30,2,FALSE)</f>
        <v>7</v>
      </c>
      <c r="K702" s="54">
        <f>+VLOOKUP(I702,[1]codpension!$A$4:$D$30,4,FALSE)</f>
        <v>0</v>
      </c>
      <c r="L702" s="54">
        <f>+VLOOKUP(I702,[1]codpension!$A$4:$C$30,3,FALSE)</f>
        <v>0</v>
      </c>
    </row>
    <row r="703" spans="1:12">
      <c r="A703" s="48">
        <v>73</v>
      </c>
      <c r="B703" s="94">
        <v>956</v>
      </c>
      <c r="C703" s="55">
        <v>2953321.5599999996</v>
      </c>
      <c r="D703" s="51">
        <v>3089.2484937238492</v>
      </c>
      <c r="E703" s="51">
        <v>257.43737447698743</v>
      </c>
      <c r="F703" s="52" t="s">
        <v>162</v>
      </c>
      <c r="G703" s="53" t="s">
        <v>153</v>
      </c>
      <c r="H703" s="48" t="s">
        <v>48</v>
      </c>
      <c r="I703" s="48" t="str">
        <f t="shared" si="10"/>
        <v>VIUDEZ-F</v>
      </c>
      <c r="J703" s="54">
        <f>+VLOOKUP(I703,[1]codpension!$A$4:$C$30,2,FALSE)</f>
        <v>7</v>
      </c>
      <c r="K703" s="54">
        <f>+VLOOKUP(I703,[1]codpension!$A$4:$D$30,4,FALSE)</f>
        <v>0</v>
      </c>
      <c r="L703" s="54">
        <f>+VLOOKUP(I703,[1]codpension!$A$4:$C$30,3,FALSE)</f>
        <v>0</v>
      </c>
    </row>
    <row r="704" spans="1:12">
      <c r="A704" s="48">
        <v>74</v>
      </c>
      <c r="B704" s="94">
        <v>943</v>
      </c>
      <c r="C704" s="55">
        <v>2944822.679999996</v>
      </c>
      <c r="D704" s="51">
        <v>3122.8236267232196</v>
      </c>
      <c r="E704" s="51">
        <v>260.23530222693495</v>
      </c>
      <c r="F704" s="52" t="s">
        <v>162</v>
      </c>
      <c r="G704" s="53" t="s">
        <v>153</v>
      </c>
      <c r="H704" s="48" t="s">
        <v>48</v>
      </c>
      <c r="I704" s="48" t="str">
        <f t="shared" si="10"/>
        <v>VIUDEZ-F</v>
      </c>
      <c r="J704" s="54">
        <f>+VLOOKUP(I704,[1]codpension!$A$4:$C$30,2,FALSE)</f>
        <v>7</v>
      </c>
      <c r="K704" s="54">
        <f>+VLOOKUP(I704,[1]codpension!$A$4:$D$30,4,FALSE)</f>
        <v>0</v>
      </c>
      <c r="L704" s="54">
        <f>+VLOOKUP(I704,[1]codpension!$A$4:$C$30,3,FALSE)</f>
        <v>0</v>
      </c>
    </row>
    <row r="705" spans="1:12">
      <c r="A705" s="48">
        <v>75</v>
      </c>
      <c r="B705" s="94">
        <v>959</v>
      </c>
      <c r="C705" s="55">
        <v>2994682.2000000011</v>
      </c>
      <c r="D705" s="51">
        <v>3122.7134515119928</v>
      </c>
      <c r="E705" s="51">
        <v>260.22612095933272</v>
      </c>
      <c r="F705" s="52" t="s">
        <v>162</v>
      </c>
      <c r="G705" s="53" t="s">
        <v>153</v>
      </c>
      <c r="H705" s="48" t="s">
        <v>48</v>
      </c>
      <c r="I705" s="48" t="str">
        <f t="shared" si="10"/>
        <v>VIUDEZ-F</v>
      </c>
      <c r="J705" s="54">
        <f>+VLOOKUP(I705,[1]codpension!$A$4:$C$30,2,FALSE)</f>
        <v>7</v>
      </c>
      <c r="K705" s="54">
        <f>+VLOOKUP(I705,[1]codpension!$A$4:$D$30,4,FALSE)</f>
        <v>0</v>
      </c>
      <c r="L705" s="54">
        <f>+VLOOKUP(I705,[1]codpension!$A$4:$C$30,3,FALSE)</f>
        <v>0</v>
      </c>
    </row>
    <row r="706" spans="1:12">
      <c r="A706" s="48">
        <v>76</v>
      </c>
      <c r="B706" s="94">
        <v>964</v>
      </c>
      <c r="C706" s="55">
        <v>2858185.6799999988</v>
      </c>
      <c r="D706" s="51">
        <v>2964.9229045643142</v>
      </c>
      <c r="E706" s="51">
        <v>247.07690871369286</v>
      </c>
      <c r="F706" s="52" t="s">
        <v>162</v>
      </c>
      <c r="G706" s="53" t="s">
        <v>153</v>
      </c>
      <c r="H706" s="48" t="s">
        <v>48</v>
      </c>
      <c r="I706" s="48" t="str">
        <f t="shared" si="10"/>
        <v>VIUDEZ-F</v>
      </c>
      <c r="J706" s="54">
        <f>+VLOOKUP(I706,[1]codpension!$A$4:$C$30,2,FALSE)</f>
        <v>7</v>
      </c>
      <c r="K706" s="54">
        <f>+VLOOKUP(I706,[1]codpension!$A$4:$D$30,4,FALSE)</f>
        <v>0</v>
      </c>
      <c r="L706" s="54">
        <f>+VLOOKUP(I706,[1]codpension!$A$4:$C$30,3,FALSE)</f>
        <v>0</v>
      </c>
    </row>
    <row r="707" spans="1:12">
      <c r="A707" s="48">
        <v>77</v>
      </c>
      <c r="B707" s="94">
        <v>963</v>
      </c>
      <c r="C707" s="55">
        <v>2921361.0000000009</v>
      </c>
      <c r="D707" s="51">
        <v>3033.6043613707175</v>
      </c>
      <c r="E707" s="51">
        <v>252.80036344755979</v>
      </c>
      <c r="F707" s="52" t="s">
        <v>162</v>
      </c>
      <c r="G707" s="53" t="s">
        <v>153</v>
      </c>
      <c r="H707" s="48" t="s">
        <v>48</v>
      </c>
      <c r="I707" s="48" t="str">
        <f t="shared" si="10"/>
        <v>VIUDEZ-F</v>
      </c>
      <c r="J707" s="54">
        <f>+VLOOKUP(I707,[1]codpension!$A$4:$C$30,2,FALSE)</f>
        <v>7</v>
      </c>
      <c r="K707" s="54">
        <f>+VLOOKUP(I707,[1]codpension!$A$4:$D$30,4,FALSE)</f>
        <v>0</v>
      </c>
      <c r="L707" s="54">
        <f>+VLOOKUP(I707,[1]codpension!$A$4:$C$30,3,FALSE)</f>
        <v>0</v>
      </c>
    </row>
    <row r="708" spans="1:12">
      <c r="A708" s="48">
        <v>78</v>
      </c>
      <c r="B708" s="94">
        <v>950</v>
      </c>
      <c r="C708" s="55">
        <v>2808578.640000002</v>
      </c>
      <c r="D708" s="51">
        <v>2956.3985684210547</v>
      </c>
      <c r="E708" s="51">
        <v>246.36654736842124</v>
      </c>
      <c r="F708" s="52" t="s">
        <v>162</v>
      </c>
      <c r="G708" s="53" t="s">
        <v>153</v>
      </c>
      <c r="H708" s="48" t="s">
        <v>48</v>
      </c>
      <c r="I708" s="48" t="str">
        <f t="shared" ref="I708:I771" si="11">+F708&amp;"-"&amp;H708</f>
        <v>VIUDEZ-F</v>
      </c>
      <c r="J708" s="54">
        <f>+VLOOKUP(I708,[1]codpension!$A$4:$C$30,2,FALSE)</f>
        <v>7</v>
      </c>
      <c r="K708" s="54">
        <f>+VLOOKUP(I708,[1]codpension!$A$4:$D$30,4,FALSE)</f>
        <v>0</v>
      </c>
      <c r="L708" s="54">
        <f>+VLOOKUP(I708,[1]codpension!$A$4:$C$30,3,FALSE)</f>
        <v>0</v>
      </c>
    </row>
    <row r="709" spans="1:12">
      <c r="A709" s="48">
        <v>79</v>
      </c>
      <c r="B709" s="94">
        <v>883</v>
      </c>
      <c r="C709" s="55">
        <v>2532236.0400000024</v>
      </c>
      <c r="D709" s="51">
        <v>2867.7644847112147</v>
      </c>
      <c r="E709" s="51">
        <v>238.98037372593456</v>
      </c>
      <c r="F709" s="52" t="s">
        <v>162</v>
      </c>
      <c r="G709" s="53" t="s">
        <v>153</v>
      </c>
      <c r="H709" s="48" t="s">
        <v>48</v>
      </c>
      <c r="I709" s="48" t="str">
        <f t="shared" si="11"/>
        <v>VIUDEZ-F</v>
      </c>
      <c r="J709" s="54">
        <f>+VLOOKUP(I709,[1]codpension!$A$4:$C$30,2,FALSE)</f>
        <v>7</v>
      </c>
      <c r="K709" s="54">
        <f>+VLOOKUP(I709,[1]codpension!$A$4:$D$30,4,FALSE)</f>
        <v>0</v>
      </c>
      <c r="L709" s="54">
        <f>+VLOOKUP(I709,[1]codpension!$A$4:$C$30,3,FALSE)</f>
        <v>0</v>
      </c>
    </row>
    <row r="710" spans="1:12">
      <c r="A710" s="48">
        <v>80</v>
      </c>
      <c r="B710" s="94">
        <v>868</v>
      </c>
      <c r="C710" s="55">
        <v>2516006.2800000007</v>
      </c>
      <c r="D710" s="51">
        <v>2898.6247465437796</v>
      </c>
      <c r="E710" s="51">
        <v>241.55206221198162</v>
      </c>
      <c r="F710" s="52" t="s">
        <v>162</v>
      </c>
      <c r="G710" s="53" t="s">
        <v>153</v>
      </c>
      <c r="H710" s="48" t="s">
        <v>48</v>
      </c>
      <c r="I710" s="48" t="str">
        <f t="shared" si="11"/>
        <v>VIUDEZ-F</v>
      </c>
      <c r="J710" s="54">
        <f>+VLOOKUP(I710,[1]codpension!$A$4:$C$30,2,FALSE)</f>
        <v>7</v>
      </c>
      <c r="K710" s="54">
        <f>+VLOOKUP(I710,[1]codpension!$A$4:$D$30,4,FALSE)</f>
        <v>0</v>
      </c>
      <c r="L710" s="54">
        <f>+VLOOKUP(I710,[1]codpension!$A$4:$C$30,3,FALSE)</f>
        <v>0</v>
      </c>
    </row>
    <row r="711" spans="1:12">
      <c r="A711" s="48">
        <v>81</v>
      </c>
      <c r="B711" s="94">
        <v>826</v>
      </c>
      <c r="C711" s="55">
        <v>2249614.7999999998</v>
      </c>
      <c r="D711" s="51">
        <v>2723.5046004842611</v>
      </c>
      <c r="E711" s="51">
        <v>226.95871670702175</v>
      </c>
      <c r="F711" s="52" t="s">
        <v>162</v>
      </c>
      <c r="G711" s="53" t="s">
        <v>153</v>
      </c>
      <c r="H711" s="48" t="s">
        <v>48</v>
      </c>
      <c r="I711" s="48" t="str">
        <f t="shared" si="11"/>
        <v>VIUDEZ-F</v>
      </c>
      <c r="J711" s="54">
        <f>+VLOOKUP(I711,[1]codpension!$A$4:$C$30,2,FALSE)</f>
        <v>7</v>
      </c>
      <c r="K711" s="54">
        <f>+VLOOKUP(I711,[1]codpension!$A$4:$D$30,4,FALSE)</f>
        <v>0</v>
      </c>
      <c r="L711" s="54">
        <f>+VLOOKUP(I711,[1]codpension!$A$4:$C$30,3,FALSE)</f>
        <v>0</v>
      </c>
    </row>
    <row r="712" spans="1:12">
      <c r="A712" s="48">
        <v>82</v>
      </c>
      <c r="B712" s="94">
        <v>791</v>
      </c>
      <c r="C712" s="55">
        <v>2194684.200000002</v>
      </c>
      <c r="D712" s="51">
        <v>2774.5691529709256</v>
      </c>
      <c r="E712" s="51">
        <v>231.21409608091048</v>
      </c>
      <c r="F712" s="52" t="s">
        <v>162</v>
      </c>
      <c r="G712" s="53" t="s">
        <v>153</v>
      </c>
      <c r="H712" s="48" t="s">
        <v>48</v>
      </c>
      <c r="I712" s="48" t="str">
        <f t="shared" si="11"/>
        <v>VIUDEZ-F</v>
      </c>
      <c r="J712" s="54">
        <f>+VLOOKUP(I712,[1]codpension!$A$4:$C$30,2,FALSE)</f>
        <v>7</v>
      </c>
      <c r="K712" s="54">
        <f>+VLOOKUP(I712,[1]codpension!$A$4:$D$30,4,FALSE)</f>
        <v>0</v>
      </c>
      <c r="L712" s="54">
        <f>+VLOOKUP(I712,[1]codpension!$A$4:$C$30,3,FALSE)</f>
        <v>0</v>
      </c>
    </row>
    <row r="713" spans="1:12">
      <c r="A713" s="48">
        <v>83</v>
      </c>
      <c r="B713" s="94">
        <v>774</v>
      </c>
      <c r="C713" s="55">
        <v>2266876.44</v>
      </c>
      <c r="D713" s="51">
        <v>2928.7809302325581</v>
      </c>
      <c r="E713" s="51">
        <v>244.06507751937986</v>
      </c>
      <c r="F713" s="52" t="s">
        <v>162</v>
      </c>
      <c r="G713" s="53" t="s">
        <v>153</v>
      </c>
      <c r="H713" s="48" t="s">
        <v>48</v>
      </c>
      <c r="I713" s="48" t="str">
        <f t="shared" si="11"/>
        <v>VIUDEZ-F</v>
      </c>
      <c r="J713" s="54">
        <f>+VLOOKUP(I713,[1]codpension!$A$4:$C$30,2,FALSE)</f>
        <v>7</v>
      </c>
      <c r="K713" s="54">
        <f>+VLOOKUP(I713,[1]codpension!$A$4:$D$30,4,FALSE)</f>
        <v>0</v>
      </c>
      <c r="L713" s="54">
        <f>+VLOOKUP(I713,[1]codpension!$A$4:$C$30,3,FALSE)</f>
        <v>0</v>
      </c>
    </row>
    <row r="714" spans="1:12">
      <c r="A714" s="48">
        <v>84</v>
      </c>
      <c r="B714" s="94">
        <v>743</v>
      </c>
      <c r="C714" s="55">
        <v>1988943.8399999989</v>
      </c>
      <c r="D714" s="51">
        <v>2676.9096096904427</v>
      </c>
      <c r="E714" s="51">
        <v>223.07580080753689</v>
      </c>
      <c r="F714" s="52" t="s">
        <v>162</v>
      </c>
      <c r="G714" s="53" t="s">
        <v>153</v>
      </c>
      <c r="H714" s="48" t="s">
        <v>48</v>
      </c>
      <c r="I714" s="48" t="str">
        <f t="shared" si="11"/>
        <v>VIUDEZ-F</v>
      </c>
      <c r="J714" s="54">
        <f>+VLOOKUP(I714,[1]codpension!$A$4:$C$30,2,FALSE)</f>
        <v>7</v>
      </c>
      <c r="K714" s="54">
        <f>+VLOOKUP(I714,[1]codpension!$A$4:$D$30,4,FALSE)</f>
        <v>0</v>
      </c>
      <c r="L714" s="54">
        <f>+VLOOKUP(I714,[1]codpension!$A$4:$C$30,3,FALSE)</f>
        <v>0</v>
      </c>
    </row>
    <row r="715" spans="1:12">
      <c r="A715" s="48">
        <v>85</v>
      </c>
      <c r="B715" s="94">
        <v>743</v>
      </c>
      <c r="C715" s="55">
        <v>1962425.1599999992</v>
      </c>
      <c r="D715" s="51">
        <v>2641.2182503364729</v>
      </c>
      <c r="E715" s="51">
        <v>220.10152086137273</v>
      </c>
      <c r="F715" s="52" t="s">
        <v>162</v>
      </c>
      <c r="G715" s="53" t="s">
        <v>153</v>
      </c>
      <c r="H715" s="48" t="s">
        <v>48</v>
      </c>
      <c r="I715" s="48" t="str">
        <f t="shared" si="11"/>
        <v>VIUDEZ-F</v>
      </c>
      <c r="J715" s="54">
        <f>+VLOOKUP(I715,[1]codpension!$A$4:$C$30,2,FALSE)</f>
        <v>7</v>
      </c>
      <c r="K715" s="54">
        <f>+VLOOKUP(I715,[1]codpension!$A$4:$D$30,4,FALSE)</f>
        <v>0</v>
      </c>
      <c r="L715" s="54">
        <f>+VLOOKUP(I715,[1]codpension!$A$4:$C$30,3,FALSE)</f>
        <v>0</v>
      </c>
    </row>
    <row r="716" spans="1:12">
      <c r="A716" s="48">
        <v>86</v>
      </c>
      <c r="B716" s="94">
        <v>656</v>
      </c>
      <c r="C716" s="55">
        <v>1622862.24</v>
      </c>
      <c r="D716" s="51">
        <v>2473.8753658536584</v>
      </c>
      <c r="E716" s="51">
        <v>206.15628048780488</v>
      </c>
      <c r="F716" s="52" t="s">
        <v>162</v>
      </c>
      <c r="G716" s="53" t="s">
        <v>153</v>
      </c>
      <c r="H716" s="48" t="s">
        <v>48</v>
      </c>
      <c r="I716" s="48" t="str">
        <f t="shared" si="11"/>
        <v>VIUDEZ-F</v>
      </c>
      <c r="J716" s="54">
        <f>+VLOOKUP(I716,[1]codpension!$A$4:$C$30,2,FALSE)</f>
        <v>7</v>
      </c>
      <c r="K716" s="54">
        <f>+VLOOKUP(I716,[1]codpension!$A$4:$D$30,4,FALSE)</f>
        <v>0</v>
      </c>
      <c r="L716" s="54">
        <f>+VLOOKUP(I716,[1]codpension!$A$4:$C$30,3,FALSE)</f>
        <v>0</v>
      </c>
    </row>
    <row r="717" spans="1:12">
      <c r="A717" s="48">
        <v>87</v>
      </c>
      <c r="B717" s="94">
        <v>589</v>
      </c>
      <c r="C717" s="55">
        <v>1604997.2400000002</v>
      </c>
      <c r="D717" s="51">
        <v>2724.9528692699496</v>
      </c>
      <c r="E717" s="51">
        <v>227.07940577249579</v>
      </c>
      <c r="F717" s="52" t="s">
        <v>162</v>
      </c>
      <c r="G717" s="53" t="s">
        <v>153</v>
      </c>
      <c r="H717" s="48" t="s">
        <v>48</v>
      </c>
      <c r="I717" s="48" t="str">
        <f t="shared" si="11"/>
        <v>VIUDEZ-F</v>
      </c>
      <c r="J717" s="54">
        <f>+VLOOKUP(I717,[1]codpension!$A$4:$C$30,2,FALSE)</f>
        <v>7</v>
      </c>
      <c r="K717" s="54">
        <f>+VLOOKUP(I717,[1]codpension!$A$4:$D$30,4,FALSE)</f>
        <v>0</v>
      </c>
      <c r="L717" s="54">
        <f>+VLOOKUP(I717,[1]codpension!$A$4:$C$30,3,FALSE)</f>
        <v>0</v>
      </c>
    </row>
    <row r="718" spans="1:12">
      <c r="A718" s="48">
        <v>88</v>
      </c>
      <c r="B718" s="94">
        <v>542</v>
      </c>
      <c r="C718" s="55">
        <v>1441420.32</v>
      </c>
      <c r="D718" s="51">
        <v>2659.4470848708488</v>
      </c>
      <c r="E718" s="51">
        <v>221.62059040590407</v>
      </c>
      <c r="F718" s="52" t="s">
        <v>162</v>
      </c>
      <c r="G718" s="53" t="s">
        <v>153</v>
      </c>
      <c r="H718" s="48" t="s">
        <v>48</v>
      </c>
      <c r="I718" s="48" t="str">
        <f t="shared" si="11"/>
        <v>VIUDEZ-F</v>
      </c>
      <c r="J718" s="54">
        <f>+VLOOKUP(I718,[1]codpension!$A$4:$C$30,2,FALSE)</f>
        <v>7</v>
      </c>
      <c r="K718" s="54">
        <f>+VLOOKUP(I718,[1]codpension!$A$4:$D$30,4,FALSE)</f>
        <v>0</v>
      </c>
      <c r="L718" s="54">
        <f>+VLOOKUP(I718,[1]codpension!$A$4:$C$30,3,FALSE)</f>
        <v>0</v>
      </c>
    </row>
    <row r="719" spans="1:12">
      <c r="A719" s="48">
        <v>89</v>
      </c>
      <c r="B719" s="94">
        <v>504</v>
      </c>
      <c r="C719" s="55">
        <v>1223007.3600000006</v>
      </c>
      <c r="D719" s="51">
        <v>2426.6019047619061</v>
      </c>
      <c r="E719" s="51">
        <v>202.2168253968255</v>
      </c>
      <c r="F719" s="52" t="s">
        <v>162</v>
      </c>
      <c r="G719" s="53" t="s">
        <v>153</v>
      </c>
      <c r="H719" s="48" t="s">
        <v>48</v>
      </c>
      <c r="I719" s="48" t="str">
        <f t="shared" si="11"/>
        <v>VIUDEZ-F</v>
      </c>
      <c r="J719" s="54">
        <f>+VLOOKUP(I719,[1]codpension!$A$4:$C$30,2,FALSE)</f>
        <v>7</v>
      </c>
      <c r="K719" s="54">
        <f>+VLOOKUP(I719,[1]codpension!$A$4:$D$30,4,FALSE)</f>
        <v>0</v>
      </c>
      <c r="L719" s="54">
        <f>+VLOOKUP(I719,[1]codpension!$A$4:$C$30,3,FALSE)</f>
        <v>0</v>
      </c>
    </row>
    <row r="720" spans="1:12">
      <c r="A720" s="48">
        <v>90</v>
      </c>
      <c r="B720" s="94">
        <v>415</v>
      </c>
      <c r="C720" s="55">
        <v>1113274.7999999996</v>
      </c>
      <c r="D720" s="51">
        <v>2682.5898795180715</v>
      </c>
      <c r="E720" s="51">
        <v>223.54915662650595</v>
      </c>
      <c r="F720" s="52" t="s">
        <v>162</v>
      </c>
      <c r="G720" s="53" t="s">
        <v>153</v>
      </c>
      <c r="H720" s="48" t="s">
        <v>48</v>
      </c>
      <c r="I720" s="48" t="str">
        <f t="shared" si="11"/>
        <v>VIUDEZ-F</v>
      </c>
      <c r="J720" s="54">
        <f>+VLOOKUP(I720,[1]codpension!$A$4:$C$30,2,FALSE)</f>
        <v>7</v>
      </c>
      <c r="K720" s="54">
        <f>+VLOOKUP(I720,[1]codpension!$A$4:$D$30,4,FALSE)</f>
        <v>0</v>
      </c>
      <c r="L720" s="54">
        <f>+VLOOKUP(I720,[1]codpension!$A$4:$C$30,3,FALSE)</f>
        <v>0</v>
      </c>
    </row>
    <row r="721" spans="1:12">
      <c r="A721" s="48">
        <v>91</v>
      </c>
      <c r="B721" s="94">
        <v>374</v>
      </c>
      <c r="C721" s="55">
        <v>966180.60000000021</v>
      </c>
      <c r="D721" s="51">
        <v>2583.3705882352947</v>
      </c>
      <c r="E721" s="51">
        <v>215.28088235294123</v>
      </c>
      <c r="F721" s="52" t="s">
        <v>162</v>
      </c>
      <c r="G721" s="53" t="s">
        <v>153</v>
      </c>
      <c r="H721" s="48" t="s">
        <v>48</v>
      </c>
      <c r="I721" s="48" t="str">
        <f t="shared" si="11"/>
        <v>VIUDEZ-F</v>
      </c>
      <c r="J721" s="54">
        <f>+VLOOKUP(I721,[1]codpension!$A$4:$C$30,2,FALSE)</f>
        <v>7</v>
      </c>
      <c r="K721" s="54">
        <f>+VLOOKUP(I721,[1]codpension!$A$4:$D$30,4,FALSE)</f>
        <v>0</v>
      </c>
      <c r="L721" s="54">
        <f>+VLOOKUP(I721,[1]codpension!$A$4:$C$30,3,FALSE)</f>
        <v>0</v>
      </c>
    </row>
    <row r="722" spans="1:12">
      <c r="A722" s="48">
        <v>92</v>
      </c>
      <c r="B722" s="94">
        <v>344</v>
      </c>
      <c r="C722" s="55">
        <v>892808.75999999989</v>
      </c>
      <c r="D722" s="51">
        <v>2595.3743023255811</v>
      </c>
      <c r="E722" s="51">
        <v>216.2811918604651</v>
      </c>
      <c r="F722" s="52" t="s">
        <v>162</v>
      </c>
      <c r="G722" s="53" t="s">
        <v>153</v>
      </c>
      <c r="H722" s="48" t="s">
        <v>48</v>
      </c>
      <c r="I722" s="48" t="str">
        <f t="shared" si="11"/>
        <v>VIUDEZ-F</v>
      </c>
      <c r="J722" s="54">
        <f>+VLOOKUP(I722,[1]codpension!$A$4:$C$30,2,FALSE)</f>
        <v>7</v>
      </c>
      <c r="K722" s="54">
        <f>+VLOOKUP(I722,[1]codpension!$A$4:$D$30,4,FALSE)</f>
        <v>0</v>
      </c>
      <c r="L722" s="54">
        <f>+VLOOKUP(I722,[1]codpension!$A$4:$C$30,3,FALSE)</f>
        <v>0</v>
      </c>
    </row>
    <row r="723" spans="1:12">
      <c r="A723" s="48">
        <v>93</v>
      </c>
      <c r="B723" s="94">
        <v>248</v>
      </c>
      <c r="C723" s="55">
        <v>621678.60000000009</v>
      </c>
      <c r="D723" s="51">
        <v>2506.7685483870973</v>
      </c>
      <c r="E723" s="51">
        <v>208.8973790322581</v>
      </c>
      <c r="F723" s="52" t="s">
        <v>162</v>
      </c>
      <c r="G723" s="53" t="s">
        <v>153</v>
      </c>
      <c r="H723" s="48" t="s">
        <v>48</v>
      </c>
      <c r="I723" s="48" t="str">
        <f t="shared" si="11"/>
        <v>VIUDEZ-F</v>
      </c>
      <c r="J723" s="54">
        <f>+VLOOKUP(I723,[1]codpension!$A$4:$C$30,2,FALSE)</f>
        <v>7</v>
      </c>
      <c r="K723" s="54">
        <f>+VLOOKUP(I723,[1]codpension!$A$4:$D$30,4,FALSE)</f>
        <v>0</v>
      </c>
      <c r="L723" s="54">
        <f>+VLOOKUP(I723,[1]codpension!$A$4:$C$30,3,FALSE)</f>
        <v>0</v>
      </c>
    </row>
    <row r="724" spans="1:12">
      <c r="A724" s="48">
        <v>94</v>
      </c>
      <c r="B724" s="94">
        <v>227</v>
      </c>
      <c r="C724" s="55">
        <v>619549.43999999959</v>
      </c>
      <c r="D724" s="51">
        <v>2729.292687224668</v>
      </c>
      <c r="E724" s="51">
        <v>227.44105726872235</v>
      </c>
      <c r="F724" s="52" t="s">
        <v>162</v>
      </c>
      <c r="G724" s="53" t="s">
        <v>153</v>
      </c>
      <c r="H724" s="48" t="s">
        <v>48</v>
      </c>
      <c r="I724" s="48" t="str">
        <f t="shared" si="11"/>
        <v>VIUDEZ-F</v>
      </c>
      <c r="J724" s="54">
        <f>+VLOOKUP(I724,[1]codpension!$A$4:$C$30,2,FALSE)</f>
        <v>7</v>
      </c>
      <c r="K724" s="54">
        <f>+VLOOKUP(I724,[1]codpension!$A$4:$D$30,4,FALSE)</f>
        <v>0</v>
      </c>
      <c r="L724" s="54">
        <f>+VLOOKUP(I724,[1]codpension!$A$4:$C$30,3,FALSE)</f>
        <v>0</v>
      </c>
    </row>
    <row r="725" spans="1:12">
      <c r="A725" s="48">
        <v>95</v>
      </c>
      <c r="B725" s="94">
        <v>179</v>
      </c>
      <c r="C725" s="55">
        <v>480727.44</v>
      </c>
      <c r="D725" s="51">
        <v>2685.628156424581</v>
      </c>
      <c r="E725" s="51">
        <v>223.80234636871509</v>
      </c>
      <c r="F725" s="52" t="s">
        <v>162</v>
      </c>
      <c r="G725" s="53" t="s">
        <v>153</v>
      </c>
      <c r="H725" s="48" t="s">
        <v>48</v>
      </c>
      <c r="I725" s="48" t="str">
        <f t="shared" si="11"/>
        <v>VIUDEZ-F</v>
      </c>
      <c r="J725" s="54">
        <f>+VLOOKUP(I725,[1]codpension!$A$4:$C$30,2,FALSE)</f>
        <v>7</v>
      </c>
      <c r="K725" s="54">
        <f>+VLOOKUP(I725,[1]codpension!$A$4:$D$30,4,FALSE)</f>
        <v>0</v>
      </c>
      <c r="L725" s="54">
        <f>+VLOOKUP(I725,[1]codpension!$A$4:$C$30,3,FALSE)</f>
        <v>0</v>
      </c>
    </row>
    <row r="726" spans="1:12">
      <c r="A726" s="48">
        <v>96</v>
      </c>
      <c r="B726" s="94">
        <v>147</v>
      </c>
      <c r="C726" s="55">
        <v>361052.52</v>
      </c>
      <c r="D726" s="51">
        <v>2456.1395918367348</v>
      </c>
      <c r="E726" s="51">
        <v>204.6782993197279</v>
      </c>
      <c r="F726" s="52" t="s">
        <v>162</v>
      </c>
      <c r="G726" s="53" t="s">
        <v>153</v>
      </c>
      <c r="H726" s="48" t="s">
        <v>48</v>
      </c>
      <c r="I726" s="48" t="str">
        <f t="shared" si="11"/>
        <v>VIUDEZ-F</v>
      </c>
      <c r="J726" s="54">
        <f>+VLOOKUP(I726,[1]codpension!$A$4:$C$30,2,FALSE)</f>
        <v>7</v>
      </c>
      <c r="K726" s="54">
        <f>+VLOOKUP(I726,[1]codpension!$A$4:$D$30,4,FALSE)</f>
        <v>0</v>
      </c>
      <c r="L726" s="54">
        <f>+VLOOKUP(I726,[1]codpension!$A$4:$C$30,3,FALSE)</f>
        <v>0</v>
      </c>
    </row>
    <row r="727" spans="1:12">
      <c r="A727" s="48">
        <v>97</v>
      </c>
      <c r="B727" s="94">
        <v>120</v>
      </c>
      <c r="C727" s="55">
        <v>279099.3600000001</v>
      </c>
      <c r="D727" s="51">
        <v>2325.8280000000009</v>
      </c>
      <c r="E727" s="51">
        <v>193.81900000000007</v>
      </c>
      <c r="F727" s="52" t="s">
        <v>162</v>
      </c>
      <c r="G727" s="53" t="s">
        <v>153</v>
      </c>
      <c r="H727" s="48" t="s">
        <v>48</v>
      </c>
      <c r="I727" s="48" t="str">
        <f t="shared" si="11"/>
        <v>VIUDEZ-F</v>
      </c>
      <c r="J727" s="54">
        <f>+VLOOKUP(I727,[1]codpension!$A$4:$C$30,2,FALSE)</f>
        <v>7</v>
      </c>
      <c r="K727" s="54">
        <f>+VLOOKUP(I727,[1]codpension!$A$4:$D$30,4,FALSE)</f>
        <v>0</v>
      </c>
      <c r="L727" s="54">
        <f>+VLOOKUP(I727,[1]codpension!$A$4:$C$30,3,FALSE)</f>
        <v>0</v>
      </c>
    </row>
    <row r="728" spans="1:12">
      <c r="A728" s="48">
        <v>98</v>
      </c>
      <c r="B728" s="94">
        <v>78</v>
      </c>
      <c r="C728" s="55">
        <v>196633.08000000005</v>
      </c>
      <c r="D728" s="51">
        <v>2520.9369230769234</v>
      </c>
      <c r="E728" s="51">
        <v>210.07807692307696</v>
      </c>
      <c r="F728" s="52" t="s">
        <v>162</v>
      </c>
      <c r="G728" s="53" t="s">
        <v>153</v>
      </c>
      <c r="H728" s="48" t="s">
        <v>48</v>
      </c>
      <c r="I728" s="48" t="str">
        <f t="shared" si="11"/>
        <v>VIUDEZ-F</v>
      </c>
      <c r="J728" s="54">
        <f>+VLOOKUP(I728,[1]codpension!$A$4:$C$30,2,FALSE)</f>
        <v>7</v>
      </c>
      <c r="K728" s="54">
        <f>+VLOOKUP(I728,[1]codpension!$A$4:$D$30,4,FALSE)</f>
        <v>0</v>
      </c>
      <c r="L728" s="54">
        <f>+VLOOKUP(I728,[1]codpension!$A$4:$C$30,3,FALSE)</f>
        <v>0</v>
      </c>
    </row>
    <row r="729" spans="1:12">
      <c r="A729" s="48">
        <v>99</v>
      </c>
      <c r="B729" s="94">
        <v>76</v>
      </c>
      <c r="C729" s="55">
        <v>179296.91999999998</v>
      </c>
      <c r="D729" s="51">
        <v>2359.1699999999996</v>
      </c>
      <c r="E729" s="51">
        <v>196.59749999999997</v>
      </c>
      <c r="F729" s="52" t="s">
        <v>162</v>
      </c>
      <c r="G729" s="53" t="s">
        <v>153</v>
      </c>
      <c r="H729" s="48" t="s">
        <v>48</v>
      </c>
      <c r="I729" s="48" t="str">
        <f t="shared" si="11"/>
        <v>VIUDEZ-F</v>
      </c>
      <c r="J729" s="54">
        <f>+VLOOKUP(I729,[1]codpension!$A$4:$C$30,2,FALSE)</f>
        <v>7</v>
      </c>
      <c r="K729" s="54">
        <f>+VLOOKUP(I729,[1]codpension!$A$4:$D$30,4,FALSE)</f>
        <v>0</v>
      </c>
      <c r="L729" s="54">
        <f>+VLOOKUP(I729,[1]codpension!$A$4:$C$30,3,FALSE)</f>
        <v>0</v>
      </c>
    </row>
    <row r="730" spans="1:12">
      <c r="A730" s="48">
        <v>100</v>
      </c>
      <c r="B730" s="94">
        <v>47</v>
      </c>
      <c r="C730" s="55">
        <v>107814.71999999999</v>
      </c>
      <c r="D730" s="51">
        <v>2293.9302127659571</v>
      </c>
      <c r="E730" s="51">
        <v>191.16085106382977</v>
      </c>
      <c r="F730" s="52" t="s">
        <v>162</v>
      </c>
      <c r="G730" s="53" t="s">
        <v>153</v>
      </c>
      <c r="H730" s="48" t="s">
        <v>48</v>
      </c>
      <c r="I730" s="48" t="str">
        <f t="shared" si="11"/>
        <v>VIUDEZ-F</v>
      </c>
      <c r="J730" s="54">
        <f>+VLOOKUP(I730,[1]codpension!$A$4:$C$30,2,FALSE)</f>
        <v>7</v>
      </c>
      <c r="K730" s="54">
        <f>+VLOOKUP(I730,[1]codpension!$A$4:$D$30,4,FALSE)</f>
        <v>0</v>
      </c>
      <c r="L730" s="54">
        <f>+VLOOKUP(I730,[1]codpension!$A$4:$C$30,3,FALSE)</f>
        <v>0</v>
      </c>
    </row>
    <row r="731" spans="1:12">
      <c r="A731" s="48">
        <v>101</v>
      </c>
      <c r="B731" s="94">
        <v>24</v>
      </c>
      <c r="C731" s="55">
        <v>57799.920000000006</v>
      </c>
      <c r="D731" s="51">
        <v>2408.3300000000004</v>
      </c>
      <c r="E731" s="51">
        <v>200.69416666666669</v>
      </c>
      <c r="F731" s="52" t="s">
        <v>162</v>
      </c>
      <c r="G731" s="53" t="s">
        <v>153</v>
      </c>
      <c r="H731" s="48" t="s">
        <v>48</v>
      </c>
      <c r="I731" s="48" t="str">
        <f t="shared" si="11"/>
        <v>VIUDEZ-F</v>
      </c>
      <c r="J731" s="54">
        <f>+VLOOKUP(I731,[1]codpension!$A$4:$C$30,2,FALSE)</f>
        <v>7</v>
      </c>
      <c r="K731" s="54">
        <f>+VLOOKUP(I731,[1]codpension!$A$4:$D$30,4,FALSE)</f>
        <v>0</v>
      </c>
      <c r="L731" s="54">
        <f>+VLOOKUP(I731,[1]codpension!$A$4:$C$30,3,FALSE)</f>
        <v>0</v>
      </c>
    </row>
    <row r="732" spans="1:12">
      <c r="A732" s="48">
        <v>102</v>
      </c>
      <c r="B732" s="94">
        <v>31</v>
      </c>
      <c r="C732" s="55">
        <v>63359.639999999992</v>
      </c>
      <c r="D732" s="51">
        <v>2043.8593548387094</v>
      </c>
      <c r="E732" s="51">
        <v>170.32161290322577</v>
      </c>
      <c r="F732" s="52" t="s">
        <v>162</v>
      </c>
      <c r="G732" s="53" t="s">
        <v>153</v>
      </c>
      <c r="H732" s="48" t="s">
        <v>48</v>
      </c>
      <c r="I732" s="48" t="str">
        <f t="shared" si="11"/>
        <v>VIUDEZ-F</v>
      </c>
      <c r="J732" s="54">
        <f>+VLOOKUP(I732,[1]codpension!$A$4:$C$30,2,FALSE)</f>
        <v>7</v>
      </c>
      <c r="K732" s="54">
        <f>+VLOOKUP(I732,[1]codpension!$A$4:$D$30,4,FALSE)</f>
        <v>0</v>
      </c>
      <c r="L732" s="54">
        <f>+VLOOKUP(I732,[1]codpension!$A$4:$C$30,3,FALSE)</f>
        <v>0</v>
      </c>
    </row>
    <row r="733" spans="1:12">
      <c r="A733" s="48">
        <v>103</v>
      </c>
      <c r="B733" s="94">
        <v>17</v>
      </c>
      <c r="C733" s="55">
        <v>35394.840000000004</v>
      </c>
      <c r="D733" s="51">
        <v>2082.0494117647063</v>
      </c>
      <c r="E733" s="51">
        <v>173.50411764705885</v>
      </c>
      <c r="F733" s="52" t="s">
        <v>162</v>
      </c>
      <c r="G733" s="53" t="s">
        <v>153</v>
      </c>
      <c r="H733" s="48" t="s">
        <v>48</v>
      </c>
      <c r="I733" s="48" t="str">
        <f t="shared" si="11"/>
        <v>VIUDEZ-F</v>
      </c>
      <c r="J733" s="54">
        <f>+VLOOKUP(I733,[1]codpension!$A$4:$C$30,2,FALSE)</f>
        <v>7</v>
      </c>
      <c r="K733" s="54">
        <f>+VLOOKUP(I733,[1]codpension!$A$4:$D$30,4,FALSE)</f>
        <v>0</v>
      </c>
      <c r="L733" s="54">
        <f>+VLOOKUP(I733,[1]codpension!$A$4:$C$30,3,FALSE)</f>
        <v>0</v>
      </c>
    </row>
    <row r="734" spans="1:12">
      <c r="A734" s="48">
        <v>104</v>
      </c>
      <c r="B734" s="94">
        <v>7</v>
      </c>
      <c r="C734" s="55">
        <v>14074.56</v>
      </c>
      <c r="D734" s="51">
        <v>2010.6514285714286</v>
      </c>
      <c r="E734" s="51">
        <v>167.55428571428573</v>
      </c>
      <c r="F734" s="52" t="s">
        <v>162</v>
      </c>
      <c r="G734" s="53" t="s">
        <v>153</v>
      </c>
      <c r="H734" s="48" t="s">
        <v>48</v>
      </c>
      <c r="I734" s="48" t="str">
        <f t="shared" si="11"/>
        <v>VIUDEZ-F</v>
      </c>
      <c r="J734" s="54">
        <f>+VLOOKUP(I734,[1]codpension!$A$4:$C$30,2,FALSE)</f>
        <v>7</v>
      </c>
      <c r="K734" s="54">
        <f>+VLOOKUP(I734,[1]codpension!$A$4:$D$30,4,FALSE)</f>
        <v>0</v>
      </c>
      <c r="L734" s="54">
        <f>+VLOOKUP(I734,[1]codpension!$A$4:$C$30,3,FALSE)</f>
        <v>0</v>
      </c>
    </row>
    <row r="735" spans="1:12">
      <c r="A735" s="48">
        <v>105</v>
      </c>
      <c r="B735" s="94">
        <v>5</v>
      </c>
      <c r="C735" s="55">
        <v>10978.919999999998</v>
      </c>
      <c r="D735" s="51">
        <v>2195.7839999999997</v>
      </c>
      <c r="E735" s="51">
        <v>182.98199999999997</v>
      </c>
      <c r="F735" s="52" t="s">
        <v>162</v>
      </c>
      <c r="G735" s="53" t="s">
        <v>153</v>
      </c>
      <c r="H735" s="48" t="s">
        <v>48</v>
      </c>
      <c r="I735" s="48" t="str">
        <f t="shared" si="11"/>
        <v>VIUDEZ-F</v>
      </c>
      <c r="J735" s="54">
        <f>+VLOOKUP(I735,[1]codpension!$A$4:$C$30,2,FALSE)</f>
        <v>7</v>
      </c>
      <c r="K735" s="54">
        <f>+VLOOKUP(I735,[1]codpension!$A$4:$D$30,4,FALSE)</f>
        <v>0</v>
      </c>
      <c r="L735" s="54">
        <f>+VLOOKUP(I735,[1]codpension!$A$4:$C$30,3,FALSE)</f>
        <v>0</v>
      </c>
    </row>
    <row r="736" spans="1:12">
      <c r="A736" s="48">
        <v>106</v>
      </c>
      <c r="B736" s="94">
        <v>2</v>
      </c>
      <c r="C736" s="55">
        <v>2983.6800000000003</v>
      </c>
      <c r="D736" s="51">
        <v>1491.8400000000001</v>
      </c>
      <c r="E736" s="51">
        <v>124.32000000000001</v>
      </c>
      <c r="F736" s="52" t="s">
        <v>162</v>
      </c>
      <c r="G736" s="53" t="s">
        <v>153</v>
      </c>
      <c r="H736" s="48" t="s">
        <v>48</v>
      </c>
      <c r="I736" s="48" t="str">
        <f t="shared" si="11"/>
        <v>VIUDEZ-F</v>
      </c>
      <c r="J736" s="54">
        <f>+VLOOKUP(I736,[1]codpension!$A$4:$C$30,2,FALSE)</f>
        <v>7</v>
      </c>
      <c r="K736" s="54">
        <f>+VLOOKUP(I736,[1]codpension!$A$4:$D$30,4,FALSE)</f>
        <v>0</v>
      </c>
      <c r="L736" s="54">
        <f>+VLOOKUP(I736,[1]codpension!$A$4:$C$30,3,FALSE)</f>
        <v>0</v>
      </c>
    </row>
    <row r="737" spans="1:12">
      <c r="A737" s="48">
        <v>107</v>
      </c>
      <c r="B737" s="94">
        <v>2</v>
      </c>
      <c r="C737" s="55">
        <v>4954.4400000000005</v>
      </c>
      <c r="D737" s="51">
        <v>2477.2200000000003</v>
      </c>
      <c r="E737" s="51">
        <v>206.43500000000003</v>
      </c>
      <c r="F737" s="52" t="s">
        <v>162</v>
      </c>
      <c r="G737" s="53" t="s">
        <v>153</v>
      </c>
      <c r="H737" s="48" t="s">
        <v>48</v>
      </c>
      <c r="I737" s="48" t="str">
        <f t="shared" si="11"/>
        <v>VIUDEZ-F</v>
      </c>
      <c r="J737" s="54">
        <f>+VLOOKUP(I737,[1]codpension!$A$4:$C$30,2,FALSE)</f>
        <v>7</v>
      </c>
      <c r="K737" s="54">
        <f>+VLOOKUP(I737,[1]codpension!$A$4:$D$30,4,FALSE)</f>
        <v>0</v>
      </c>
      <c r="L737" s="54">
        <f>+VLOOKUP(I737,[1]codpension!$A$4:$C$30,3,FALSE)</f>
        <v>0</v>
      </c>
    </row>
    <row r="738" spans="1:12">
      <c r="A738" s="48">
        <v>108</v>
      </c>
      <c r="B738" s="94">
        <v>2</v>
      </c>
      <c r="C738" s="55">
        <v>2820</v>
      </c>
      <c r="D738" s="51">
        <v>1410</v>
      </c>
      <c r="E738" s="51">
        <v>117.5</v>
      </c>
      <c r="F738" s="52" t="s">
        <v>162</v>
      </c>
      <c r="G738" s="53" t="s">
        <v>153</v>
      </c>
      <c r="H738" s="48" t="s">
        <v>48</v>
      </c>
      <c r="I738" s="48" t="str">
        <f t="shared" si="11"/>
        <v>VIUDEZ-F</v>
      </c>
      <c r="J738" s="54">
        <f>+VLOOKUP(I738,[1]codpension!$A$4:$C$30,2,FALSE)</f>
        <v>7</v>
      </c>
      <c r="K738" s="54">
        <f>+VLOOKUP(I738,[1]codpension!$A$4:$D$30,4,FALSE)</f>
        <v>0</v>
      </c>
      <c r="L738" s="54">
        <f>+VLOOKUP(I738,[1]codpension!$A$4:$C$30,3,FALSE)</f>
        <v>0</v>
      </c>
    </row>
    <row r="739" spans="1:12">
      <c r="A739" s="48">
        <v>109</v>
      </c>
      <c r="B739" s="94">
        <v>1</v>
      </c>
      <c r="C739" s="55">
        <v>3245.52</v>
      </c>
      <c r="D739" s="51">
        <v>3245.52</v>
      </c>
      <c r="E739" s="51">
        <v>270.45999999999998</v>
      </c>
      <c r="F739" s="52" t="s">
        <v>162</v>
      </c>
      <c r="G739" s="53" t="s">
        <v>153</v>
      </c>
      <c r="H739" s="48" t="s">
        <v>48</v>
      </c>
      <c r="I739" s="48" t="str">
        <f t="shared" si="11"/>
        <v>VIUDEZ-F</v>
      </c>
      <c r="J739" s="54">
        <f>+VLOOKUP(I739,[1]codpension!$A$4:$C$30,2,FALSE)</f>
        <v>7</v>
      </c>
      <c r="K739" s="54">
        <f>+VLOOKUP(I739,[1]codpension!$A$4:$D$30,4,FALSE)</f>
        <v>0</v>
      </c>
      <c r="L739" s="54">
        <f>+VLOOKUP(I739,[1]codpension!$A$4:$C$30,3,FALSE)</f>
        <v>0</v>
      </c>
    </row>
    <row r="740" spans="1:12" ht="15" thickBot="1">
      <c r="A740" s="57">
        <v>118</v>
      </c>
      <c r="B740" s="95">
        <v>1</v>
      </c>
      <c r="C740" s="64">
        <v>1410</v>
      </c>
      <c r="D740" s="65">
        <v>1410</v>
      </c>
      <c r="E740" s="65">
        <v>117.5</v>
      </c>
      <c r="F740" s="66" t="s">
        <v>162</v>
      </c>
      <c r="G740" s="67" t="s">
        <v>153</v>
      </c>
      <c r="H740" s="57" t="s">
        <v>48</v>
      </c>
      <c r="I740" s="57" t="str">
        <f t="shared" si="11"/>
        <v>VIUDEZ-F</v>
      </c>
      <c r="J740" s="68">
        <f>+VLOOKUP(I740,[1]codpension!$A$4:$C$30,2,FALSE)</f>
        <v>7</v>
      </c>
      <c r="K740" s="68">
        <f>+VLOOKUP(I740,[1]codpension!$A$4:$D$30,4,FALSE)</f>
        <v>0</v>
      </c>
      <c r="L740" s="68">
        <f>+VLOOKUP(I740,[1]codpension!$A$4:$C$30,3,FALSE)</f>
        <v>0</v>
      </c>
    </row>
    <row r="741" spans="1:12" ht="15" thickTop="1">
      <c r="A741" s="56">
        <v>34</v>
      </c>
      <c r="B741" s="93">
        <v>2</v>
      </c>
      <c r="C741" s="69">
        <v>2655.24</v>
      </c>
      <c r="D741" s="59">
        <v>1327.62</v>
      </c>
      <c r="E741" s="59">
        <v>110.63499999999999</v>
      </c>
      <c r="F741" s="60" t="s">
        <v>163</v>
      </c>
      <c r="G741" s="61" t="s">
        <v>153</v>
      </c>
      <c r="H741" s="56" t="s">
        <v>48</v>
      </c>
      <c r="I741" s="56" t="str">
        <f t="shared" si="11"/>
        <v>VIUDEZ INVALIDA-F</v>
      </c>
      <c r="J741" s="62">
        <f>+VLOOKUP(I741,[1]codpension!$A$4:$C$30,2,FALSE)</f>
        <v>9</v>
      </c>
      <c r="K741" s="62">
        <f>+VLOOKUP(I741,[1]codpension!$A$4:$D$30,4,FALSE)</f>
        <v>0</v>
      </c>
      <c r="L741" s="62">
        <f>+VLOOKUP(I741,[1]codpension!$A$4:$C$30,3,FALSE)</f>
        <v>0</v>
      </c>
    </row>
    <row r="742" spans="1:12">
      <c r="A742" s="48">
        <v>36</v>
      </c>
      <c r="B742" s="94">
        <v>1</v>
      </c>
      <c r="C742" s="39">
        <v>6243.84</v>
      </c>
      <c r="D742" s="51">
        <v>6243.84</v>
      </c>
      <c r="E742" s="51">
        <v>520.32000000000005</v>
      </c>
      <c r="F742" s="52" t="s">
        <v>163</v>
      </c>
      <c r="G742" s="53" t="s">
        <v>153</v>
      </c>
      <c r="H742" s="48" t="s">
        <v>48</v>
      </c>
      <c r="I742" s="48" t="str">
        <f t="shared" si="11"/>
        <v>VIUDEZ INVALIDA-F</v>
      </c>
      <c r="J742" s="54">
        <f>+VLOOKUP(I742,[1]codpension!$A$4:$C$30,2,FALSE)</f>
        <v>9</v>
      </c>
      <c r="K742" s="54">
        <f>+VLOOKUP(I742,[1]codpension!$A$4:$D$30,4,FALSE)</f>
        <v>0</v>
      </c>
      <c r="L742" s="54">
        <f>+VLOOKUP(I742,[1]codpension!$A$4:$C$30,3,FALSE)</f>
        <v>0</v>
      </c>
    </row>
    <row r="743" spans="1:12">
      <c r="A743" s="48">
        <v>39</v>
      </c>
      <c r="B743" s="94">
        <v>1</v>
      </c>
      <c r="C743" s="39">
        <v>3213.2400000000002</v>
      </c>
      <c r="D743" s="51">
        <v>3213.2400000000002</v>
      </c>
      <c r="E743" s="51">
        <v>267.77000000000004</v>
      </c>
      <c r="F743" s="52" t="s">
        <v>163</v>
      </c>
      <c r="G743" s="53" t="s">
        <v>153</v>
      </c>
      <c r="H743" s="48" t="s">
        <v>48</v>
      </c>
      <c r="I743" s="48" t="str">
        <f t="shared" si="11"/>
        <v>VIUDEZ INVALIDA-F</v>
      </c>
      <c r="J743" s="54">
        <f>+VLOOKUP(I743,[1]codpension!$A$4:$C$30,2,FALSE)</f>
        <v>9</v>
      </c>
      <c r="K743" s="54">
        <f>+VLOOKUP(I743,[1]codpension!$A$4:$D$30,4,FALSE)</f>
        <v>0</v>
      </c>
      <c r="L743" s="54">
        <f>+VLOOKUP(I743,[1]codpension!$A$4:$C$30,3,FALSE)</f>
        <v>0</v>
      </c>
    </row>
    <row r="744" spans="1:12">
      <c r="A744" s="48">
        <v>42</v>
      </c>
      <c r="B744" s="94">
        <v>2</v>
      </c>
      <c r="C744" s="39">
        <v>6423.72</v>
      </c>
      <c r="D744" s="51">
        <v>3211.86</v>
      </c>
      <c r="E744" s="51">
        <v>267.65500000000003</v>
      </c>
      <c r="F744" s="52" t="s">
        <v>163</v>
      </c>
      <c r="G744" s="53" t="s">
        <v>153</v>
      </c>
      <c r="H744" s="48" t="s">
        <v>48</v>
      </c>
      <c r="I744" s="48" t="str">
        <f t="shared" si="11"/>
        <v>VIUDEZ INVALIDA-F</v>
      </c>
      <c r="J744" s="54">
        <f>+VLOOKUP(I744,[1]codpension!$A$4:$C$30,2,FALSE)</f>
        <v>9</v>
      </c>
      <c r="K744" s="54">
        <f>+VLOOKUP(I744,[1]codpension!$A$4:$D$30,4,FALSE)</f>
        <v>0</v>
      </c>
      <c r="L744" s="54">
        <f>+VLOOKUP(I744,[1]codpension!$A$4:$C$30,3,FALSE)</f>
        <v>0</v>
      </c>
    </row>
    <row r="745" spans="1:12">
      <c r="A745" s="48">
        <v>43</v>
      </c>
      <c r="B745" s="94">
        <v>1</v>
      </c>
      <c r="C745" s="39">
        <v>1511.8799999999999</v>
      </c>
      <c r="D745" s="51">
        <v>1511.8799999999999</v>
      </c>
      <c r="E745" s="51">
        <v>125.99</v>
      </c>
      <c r="F745" s="52" t="s">
        <v>163</v>
      </c>
      <c r="G745" s="53" t="s">
        <v>153</v>
      </c>
      <c r="H745" s="48" t="s">
        <v>48</v>
      </c>
      <c r="I745" s="48" t="str">
        <f t="shared" si="11"/>
        <v>VIUDEZ INVALIDA-F</v>
      </c>
      <c r="J745" s="54">
        <f>+VLOOKUP(I745,[1]codpension!$A$4:$C$30,2,FALSE)</f>
        <v>9</v>
      </c>
      <c r="K745" s="54">
        <f>+VLOOKUP(I745,[1]codpension!$A$4:$D$30,4,FALSE)</f>
        <v>0</v>
      </c>
      <c r="L745" s="54">
        <f>+VLOOKUP(I745,[1]codpension!$A$4:$C$30,3,FALSE)</f>
        <v>0</v>
      </c>
    </row>
    <row r="746" spans="1:12">
      <c r="A746" s="48">
        <v>44</v>
      </c>
      <c r="B746" s="94">
        <v>1</v>
      </c>
      <c r="C746" s="39">
        <v>1440</v>
      </c>
      <c r="D746" s="51">
        <v>1440</v>
      </c>
      <c r="E746" s="51">
        <v>120</v>
      </c>
      <c r="F746" s="52" t="s">
        <v>163</v>
      </c>
      <c r="G746" s="53" t="s">
        <v>153</v>
      </c>
      <c r="H746" s="48" t="s">
        <v>48</v>
      </c>
      <c r="I746" s="48" t="str">
        <f t="shared" si="11"/>
        <v>VIUDEZ INVALIDA-F</v>
      </c>
      <c r="J746" s="54">
        <f>+VLOOKUP(I746,[1]codpension!$A$4:$C$30,2,FALSE)</f>
        <v>9</v>
      </c>
      <c r="K746" s="54">
        <f>+VLOOKUP(I746,[1]codpension!$A$4:$D$30,4,FALSE)</f>
        <v>0</v>
      </c>
      <c r="L746" s="54">
        <f>+VLOOKUP(I746,[1]codpension!$A$4:$C$30,3,FALSE)</f>
        <v>0</v>
      </c>
    </row>
    <row r="747" spans="1:12">
      <c r="A747" s="48">
        <v>45</v>
      </c>
      <c r="B747" s="94">
        <v>2</v>
      </c>
      <c r="C747" s="39">
        <v>4691.2800000000007</v>
      </c>
      <c r="D747" s="51">
        <v>2345.6400000000003</v>
      </c>
      <c r="E747" s="51">
        <v>195.47000000000003</v>
      </c>
      <c r="F747" s="52" t="s">
        <v>163</v>
      </c>
      <c r="G747" s="53" t="s">
        <v>153</v>
      </c>
      <c r="H747" s="48" t="s">
        <v>48</v>
      </c>
      <c r="I747" s="48" t="str">
        <f t="shared" si="11"/>
        <v>VIUDEZ INVALIDA-F</v>
      </c>
      <c r="J747" s="54">
        <f>+VLOOKUP(I747,[1]codpension!$A$4:$C$30,2,FALSE)</f>
        <v>9</v>
      </c>
      <c r="K747" s="54">
        <f>+VLOOKUP(I747,[1]codpension!$A$4:$D$30,4,FALSE)</f>
        <v>0</v>
      </c>
      <c r="L747" s="54">
        <f>+VLOOKUP(I747,[1]codpension!$A$4:$C$30,3,FALSE)</f>
        <v>0</v>
      </c>
    </row>
    <row r="748" spans="1:12">
      <c r="A748" s="48">
        <v>47</v>
      </c>
      <c r="B748" s="94">
        <v>5</v>
      </c>
      <c r="C748" s="39">
        <v>11029.320000000002</v>
      </c>
      <c r="D748" s="51">
        <v>2205.8640000000005</v>
      </c>
      <c r="E748" s="51">
        <v>183.82200000000003</v>
      </c>
      <c r="F748" s="52" t="s">
        <v>163</v>
      </c>
      <c r="G748" s="53" t="s">
        <v>153</v>
      </c>
      <c r="H748" s="48" t="s">
        <v>48</v>
      </c>
      <c r="I748" s="48" t="str">
        <f t="shared" si="11"/>
        <v>VIUDEZ INVALIDA-F</v>
      </c>
      <c r="J748" s="54">
        <f>+VLOOKUP(I748,[1]codpension!$A$4:$C$30,2,FALSE)</f>
        <v>9</v>
      </c>
      <c r="K748" s="54">
        <f>+VLOOKUP(I748,[1]codpension!$A$4:$D$30,4,FALSE)</f>
        <v>0</v>
      </c>
      <c r="L748" s="54">
        <f>+VLOOKUP(I748,[1]codpension!$A$4:$C$30,3,FALSE)</f>
        <v>0</v>
      </c>
    </row>
    <row r="749" spans="1:12">
      <c r="A749" s="48">
        <v>48</v>
      </c>
      <c r="B749" s="94">
        <v>6</v>
      </c>
      <c r="C749" s="39">
        <v>24399.600000000002</v>
      </c>
      <c r="D749" s="51">
        <v>4066.6000000000004</v>
      </c>
      <c r="E749" s="51">
        <v>338.88333333333338</v>
      </c>
      <c r="F749" s="52" t="s">
        <v>163</v>
      </c>
      <c r="G749" s="53" t="s">
        <v>153</v>
      </c>
      <c r="H749" s="48" t="s">
        <v>48</v>
      </c>
      <c r="I749" s="48" t="str">
        <f t="shared" si="11"/>
        <v>VIUDEZ INVALIDA-F</v>
      </c>
      <c r="J749" s="54">
        <f>+VLOOKUP(I749,[1]codpension!$A$4:$C$30,2,FALSE)</f>
        <v>9</v>
      </c>
      <c r="K749" s="54">
        <f>+VLOOKUP(I749,[1]codpension!$A$4:$D$30,4,FALSE)</f>
        <v>0</v>
      </c>
      <c r="L749" s="54">
        <f>+VLOOKUP(I749,[1]codpension!$A$4:$C$30,3,FALSE)</f>
        <v>0</v>
      </c>
    </row>
    <row r="750" spans="1:12">
      <c r="A750" s="48">
        <v>49</v>
      </c>
      <c r="B750" s="94">
        <v>3</v>
      </c>
      <c r="C750" s="39">
        <v>10018.92</v>
      </c>
      <c r="D750" s="51">
        <v>3339.64</v>
      </c>
      <c r="E750" s="51">
        <v>278.30333333333334</v>
      </c>
      <c r="F750" s="52" t="s">
        <v>163</v>
      </c>
      <c r="G750" s="53" t="s">
        <v>153</v>
      </c>
      <c r="H750" s="48" t="s">
        <v>48</v>
      </c>
      <c r="I750" s="48" t="str">
        <f t="shared" si="11"/>
        <v>VIUDEZ INVALIDA-F</v>
      </c>
      <c r="J750" s="54">
        <f>+VLOOKUP(I750,[1]codpension!$A$4:$C$30,2,FALSE)</f>
        <v>9</v>
      </c>
      <c r="K750" s="54">
        <f>+VLOOKUP(I750,[1]codpension!$A$4:$D$30,4,FALSE)</f>
        <v>0</v>
      </c>
      <c r="L750" s="54">
        <f>+VLOOKUP(I750,[1]codpension!$A$4:$C$30,3,FALSE)</f>
        <v>0</v>
      </c>
    </row>
    <row r="751" spans="1:12">
      <c r="A751" s="48">
        <v>50</v>
      </c>
      <c r="B751" s="94">
        <v>10</v>
      </c>
      <c r="C751" s="39">
        <v>20212.68</v>
      </c>
      <c r="D751" s="51">
        <v>2021.268</v>
      </c>
      <c r="E751" s="51">
        <v>168.43899999999999</v>
      </c>
      <c r="F751" s="52" t="s">
        <v>163</v>
      </c>
      <c r="G751" s="53" t="s">
        <v>153</v>
      </c>
      <c r="H751" s="48" t="s">
        <v>48</v>
      </c>
      <c r="I751" s="48" t="str">
        <f t="shared" si="11"/>
        <v>VIUDEZ INVALIDA-F</v>
      </c>
      <c r="J751" s="54">
        <f>+VLOOKUP(I751,[1]codpension!$A$4:$C$30,2,FALSE)</f>
        <v>9</v>
      </c>
      <c r="K751" s="54">
        <f>+VLOOKUP(I751,[1]codpension!$A$4:$D$30,4,FALSE)</f>
        <v>0</v>
      </c>
      <c r="L751" s="54">
        <f>+VLOOKUP(I751,[1]codpension!$A$4:$C$30,3,FALSE)</f>
        <v>0</v>
      </c>
    </row>
    <row r="752" spans="1:12">
      <c r="A752" s="48">
        <v>51</v>
      </c>
      <c r="B752" s="94">
        <v>8</v>
      </c>
      <c r="C752" s="39">
        <v>18833.64</v>
      </c>
      <c r="D752" s="51">
        <v>2354.2049999999999</v>
      </c>
      <c r="E752" s="51">
        <v>196.18375</v>
      </c>
      <c r="F752" s="52" t="s">
        <v>163</v>
      </c>
      <c r="G752" s="53" t="s">
        <v>153</v>
      </c>
      <c r="H752" s="48" t="s">
        <v>48</v>
      </c>
      <c r="I752" s="48" t="str">
        <f t="shared" si="11"/>
        <v>VIUDEZ INVALIDA-F</v>
      </c>
      <c r="J752" s="54">
        <f>+VLOOKUP(I752,[1]codpension!$A$4:$C$30,2,FALSE)</f>
        <v>9</v>
      </c>
      <c r="K752" s="54">
        <f>+VLOOKUP(I752,[1]codpension!$A$4:$D$30,4,FALSE)</f>
        <v>0</v>
      </c>
      <c r="L752" s="54">
        <f>+VLOOKUP(I752,[1]codpension!$A$4:$C$30,3,FALSE)</f>
        <v>0</v>
      </c>
    </row>
    <row r="753" spans="1:12">
      <c r="A753" s="48">
        <v>52</v>
      </c>
      <c r="B753" s="94">
        <v>15</v>
      </c>
      <c r="C753" s="39">
        <v>37728.6</v>
      </c>
      <c r="D753" s="51">
        <v>2515.2399999999998</v>
      </c>
      <c r="E753" s="51">
        <v>209.60333333333332</v>
      </c>
      <c r="F753" s="52" t="s">
        <v>163</v>
      </c>
      <c r="G753" s="53" t="s">
        <v>153</v>
      </c>
      <c r="H753" s="48" t="s">
        <v>48</v>
      </c>
      <c r="I753" s="48" t="str">
        <f t="shared" si="11"/>
        <v>VIUDEZ INVALIDA-F</v>
      </c>
      <c r="J753" s="54">
        <f>+VLOOKUP(I753,[1]codpension!$A$4:$C$30,2,FALSE)</f>
        <v>9</v>
      </c>
      <c r="K753" s="54">
        <f>+VLOOKUP(I753,[1]codpension!$A$4:$D$30,4,FALSE)</f>
        <v>0</v>
      </c>
      <c r="L753" s="54">
        <f>+VLOOKUP(I753,[1]codpension!$A$4:$C$30,3,FALSE)</f>
        <v>0</v>
      </c>
    </row>
    <row r="754" spans="1:12">
      <c r="A754" s="48">
        <v>53</v>
      </c>
      <c r="B754" s="94">
        <v>9</v>
      </c>
      <c r="C754" s="39">
        <v>23977.919999999998</v>
      </c>
      <c r="D754" s="51">
        <v>2664.2133333333331</v>
      </c>
      <c r="E754" s="51">
        <v>222.01777777777775</v>
      </c>
      <c r="F754" s="52" t="s">
        <v>163</v>
      </c>
      <c r="G754" s="53" t="s">
        <v>153</v>
      </c>
      <c r="H754" s="48" t="s">
        <v>48</v>
      </c>
      <c r="I754" s="48" t="str">
        <f t="shared" si="11"/>
        <v>VIUDEZ INVALIDA-F</v>
      </c>
      <c r="J754" s="54">
        <f>+VLOOKUP(I754,[1]codpension!$A$4:$C$30,2,FALSE)</f>
        <v>9</v>
      </c>
      <c r="K754" s="54">
        <f>+VLOOKUP(I754,[1]codpension!$A$4:$D$30,4,FALSE)</f>
        <v>0</v>
      </c>
      <c r="L754" s="54">
        <f>+VLOOKUP(I754,[1]codpension!$A$4:$C$30,3,FALSE)</f>
        <v>0</v>
      </c>
    </row>
    <row r="755" spans="1:12">
      <c r="A755" s="48">
        <v>54</v>
      </c>
      <c r="B755" s="94">
        <v>13</v>
      </c>
      <c r="C755" s="39">
        <v>48759.360000000001</v>
      </c>
      <c r="D755" s="51">
        <v>3750.7200000000003</v>
      </c>
      <c r="E755" s="51">
        <v>312.56</v>
      </c>
      <c r="F755" s="52" t="s">
        <v>163</v>
      </c>
      <c r="G755" s="53" t="s">
        <v>153</v>
      </c>
      <c r="H755" s="48" t="s">
        <v>48</v>
      </c>
      <c r="I755" s="48" t="str">
        <f t="shared" si="11"/>
        <v>VIUDEZ INVALIDA-F</v>
      </c>
      <c r="J755" s="54">
        <f>+VLOOKUP(I755,[1]codpension!$A$4:$C$30,2,FALSE)</f>
        <v>9</v>
      </c>
      <c r="K755" s="54">
        <f>+VLOOKUP(I755,[1]codpension!$A$4:$D$30,4,FALSE)</f>
        <v>0</v>
      </c>
      <c r="L755" s="54">
        <f>+VLOOKUP(I755,[1]codpension!$A$4:$C$30,3,FALSE)</f>
        <v>0</v>
      </c>
    </row>
    <row r="756" spans="1:12">
      <c r="A756" s="48">
        <v>55</v>
      </c>
      <c r="B756" s="94">
        <v>27</v>
      </c>
      <c r="C756" s="39">
        <v>62037.600000000006</v>
      </c>
      <c r="D756" s="51">
        <v>2297.6888888888893</v>
      </c>
      <c r="E756" s="51">
        <v>191.47407407407411</v>
      </c>
      <c r="F756" s="52" t="s">
        <v>163</v>
      </c>
      <c r="G756" s="53" t="s">
        <v>153</v>
      </c>
      <c r="H756" s="48" t="s">
        <v>48</v>
      </c>
      <c r="I756" s="48" t="str">
        <f t="shared" si="11"/>
        <v>VIUDEZ INVALIDA-F</v>
      </c>
      <c r="J756" s="54">
        <f>+VLOOKUP(I756,[1]codpension!$A$4:$C$30,2,FALSE)</f>
        <v>9</v>
      </c>
      <c r="K756" s="54">
        <f>+VLOOKUP(I756,[1]codpension!$A$4:$D$30,4,FALSE)</f>
        <v>0</v>
      </c>
      <c r="L756" s="54">
        <f>+VLOOKUP(I756,[1]codpension!$A$4:$C$30,3,FALSE)</f>
        <v>0</v>
      </c>
    </row>
    <row r="757" spans="1:12">
      <c r="A757" s="48">
        <v>56</v>
      </c>
      <c r="B757" s="94">
        <v>21</v>
      </c>
      <c r="C757" s="39">
        <v>46794.840000000004</v>
      </c>
      <c r="D757" s="51">
        <v>2228.3257142857146</v>
      </c>
      <c r="E757" s="51">
        <v>185.69380952380956</v>
      </c>
      <c r="F757" s="52" t="s">
        <v>163</v>
      </c>
      <c r="G757" s="53" t="s">
        <v>153</v>
      </c>
      <c r="H757" s="48" t="s">
        <v>48</v>
      </c>
      <c r="I757" s="48" t="str">
        <f t="shared" si="11"/>
        <v>VIUDEZ INVALIDA-F</v>
      </c>
      <c r="J757" s="54">
        <f>+VLOOKUP(I757,[1]codpension!$A$4:$C$30,2,FALSE)</f>
        <v>9</v>
      </c>
      <c r="K757" s="54">
        <f>+VLOOKUP(I757,[1]codpension!$A$4:$D$30,4,FALSE)</f>
        <v>0</v>
      </c>
      <c r="L757" s="54">
        <f>+VLOOKUP(I757,[1]codpension!$A$4:$C$30,3,FALSE)</f>
        <v>0</v>
      </c>
    </row>
    <row r="758" spans="1:12">
      <c r="A758" s="48">
        <v>57</v>
      </c>
      <c r="B758" s="94">
        <v>26</v>
      </c>
      <c r="C758" s="39">
        <v>68160.239999999991</v>
      </c>
      <c r="D758" s="51">
        <v>2621.5476923076922</v>
      </c>
      <c r="E758" s="51">
        <v>218.46230769230769</v>
      </c>
      <c r="F758" s="52" t="s">
        <v>163</v>
      </c>
      <c r="G758" s="53" t="s">
        <v>153</v>
      </c>
      <c r="H758" s="48" t="s">
        <v>48</v>
      </c>
      <c r="I758" s="48" t="str">
        <f t="shared" si="11"/>
        <v>VIUDEZ INVALIDA-F</v>
      </c>
      <c r="J758" s="54">
        <f>+VLOOKUP(I758,[1]codpension!$A$4:$C$30,2,FALSE)</f>
        <v>9</v>
      </c>
      <c r="K758" s="54">
        <f>+VLOOKUP(I758,[1]codpension!$A$4:$D$30,4,FALSE)</f>
        <v>0</v>
      </c>
      <c r="L758" s="54">
        <f>+VLOOKUP(I758,[1]codpension!$A$4:$C$30,3,FALSE)</f>
        <v>0</v>
      </c>
    </row>
    <row r="759" spans="1:12">
      <c r="A759" s="48">
        <v>58</v>
      </c>
      <c r="B759" s="94">
        <v>26</v>
      </c>
      <c r="C759" s="39">
        <v>64557</v>
      </c>
      <c r="D759" s="51">
        <v>2482.9615384615386</v>
      </c>
      <c r="E759" s="51">
        <v>206.91346153846155</v>
      </c>
      <c r="F759" s="52" t="s">
        <v>163</v>
      </c>
      <c r="G759" s="53" t="s">
        <v>153</v>
      </c>
      <c r="H759" s="48" t="s">
        <v>48</v>
      </c>
      <c r="I759" s="48" t="str">
        <f t="shared" si="11"/>
        <v>VIUDEZ INVALIDA-F</v>
      </c>
      <c r="J759" s="54">
        <f>+VLOOKUP(I759,[1]codpension!$A$4:$C$30,2,FALSE)</f>
        <v>9</v>
      </c>
      <c r="K759" s="54">
        <f>+VLOOKUP(I759,[1]codpension!$A$4:$D$30,4,FALSE)</f>
        <v>0</v>
      </c>
      <c r="L759" s="54">
        <f>+VLOOKUP(I759,[1]codpension!$A$4:$C$30,3,FALSE)</f>
        <v>0</v>
      </c>
    </row>
    <row r="760" spans="1:12">
      <c r="A760" s="48">
        <v>59</v>
      </c>
      <c r="B760" s="94">
        <v>38</v>
      </c>
      <c r="C760" s="39">
        <v>107582.15999999999</v>
      </c>
      <c r="D760" s="51">
        <v>2831.1094736842101</v>
      </c>
      <c r="E760" s="51">
        <v>235.92578947368418</v>
      </c>
      <c r="F760" s="52" t="s">
        <v>163</v>
      </c>
      <c r="G760" s="53" t="s">
        <v>153</v>
      </c>
      <c r="H760" s="48" t="s">
        <v>48</v>
      </c>
      <c r="I760" s="48" t="str">
        <f t="shared" si="11"/>
        <v>VIUDEZ INVALIDA-F</v>
      </c>
      <c r="J760" s="54">
        <f>+VLOOKUP(I760,[1]codpension!$A$4:$C$30,2,FALSE)</f>
        <v>9</v>
      </c>
      <c r="K760" s="54">
        <f>+VLOOKUP(I760,[1]codpension!$A$4:$D$30,4,FALSE)</f>
        <v>0</v>
      </c>
      <c r="L760" s="54">
        <f>+VLOOKUP(I760,[1]codpension!$A$4:$C$30,3,FALSE)</f>
        <v>0</v>
      </c>
    </row>
    <row r="761" spans="1:12">
      <c r="A761" s="48">
        <v>60</v>
      </c>
      <c r="B761" s="94">
        <v>31</v>
      </c>
      <c r="C761" s="39">
        <v>92653.920000000013</v>
      </c>
      <c r="D761" s="51">
        <v>2988.8361290322587</v>
      </c>
      <c r="E761" s="51">
        <v>249.06967741935489</v>
      </c>
      <c r="F761" s="52" t="s">
        <v>163</v>
      </c>
      <c r="G761" s="53" t="s">
        <v>153</v>
      </c>
      <c r="H761" s="48" t="s">
        <v>48</v>
      </c>
      <c r="I761" s="48" t="str">
        <f t="shared" si="11"/>
        <v>VIUDEZ INVALIDA-F</v>
      </c>
      <c r="J761" s="54">
        <f>+VLOOKUP(I761,[1]codpension!$A$4:$C$30,2,FALSE)</f>
        <v>9</v>
      </c>
      <c r="K761" s="54">
        <f>+VLOOKUP(I761,[1]codpension!$A$4:$D$30,4,FALSE)</f>
        <v>0</v>
      </c>
      <c r="L761" s="54">
        <f>+VLOOKUP(I761,[1]codpension!$A$4:$C$30,3,FALSE)</f>
        <v>0</v>
      </c>
    </row>
    <row r="762" spans="1:12">
      <c r="A762" s="48">
        <v>61</v>
      </c>
      <c r="B762" s="94">
        <v>34</v>
      </c>
      <c r="C762" s="39">
        <v>109798.44</v>
      </c>
      <c r="D762" s="51">
        <v>3229.3658823529413</v>
      </c>
      <c r="E762" s="51">
        <v>269.11382352941177</v>
      </c>
      <c r="F762" s="52" t="s">
        <v>163</v>
      </c>
      <c r="G762" s="53" t="s">
        <v>153</v>
      </c>
      <c r="H762" s="48" t="s">
        <v>48</v>
      </c>
      <c r="I762" s="48" t="str">
        <f t="shared" si="11"/>
        <v>VIUDEZ INVALIDA-F</v>
      </c>
      <c r="J762" s="54">
        <f>+VLOOKUP(I762,[1]codpension!$A$4:$C$30,2,FALSE)</f>
        <v>9</v>
      </c>
      <c r="K762" s="54">
        <f>+VLOOKUP(I762,[1]codpension!$A$4:$D$30,4,FALSE)</f>
        <v>0</v>
      </c>
      <c r="L762" s="54">
        <f>+VLOOKUP(I762,[1]codpension!$A$4:$C$30,3,FALSE)</f>
        <v>0</v>
      </c>
    </row>
    <row r="763" spans="1:12">
      <c r="A763" s="48">
        <v>62</v>
      </c>
      <c r="B763" s="94">
        <v>28</v>
      </c>
      <c r="C763" s="39">
        <v>64577.04</v>
      </c>
      <c r="D763" s="51">
        <v>2306.3228571428572</v>
      </c>
      <c r="E763" s="51">
        <v>192.19357142857143</v>
      </c>
      <c r="F763" s="52" t="s">
        <v>163</v>
      </c>
      <c r="G763" s="53" t="s">
        <v>153</v>
      </c>
      <c r="H763" s="48" t="s">
        <v>48</v>
      </c>
      <c r="I763" s="48" t="str">
        <f t="shared" si="11"/>
        <v>VIUDEZ INVALIDA-F</v>
      </c>
      <c r="J763" s="54">
        <f>+VLOOKUP(I763,[1]codpension!$A$4:$C$30,2,FALSE)</f>
        <v>9</v>
      </c>
      <c r="K763" s="54">
        <f>+VLOOKUP(I763,[1]codpension!$A$4:$D$30,4,FALSE)</f>
        <v>0</v>
      </c>
      <c r="L763" s="54">
        <f>+VLOOKUP(I763,[1]codpension!$A$4:$C$30,3,FALSE)</f>
        <v>0</v>
      </c>
    </row>
    <row r="764" spans="1:12">
      <c r="A764" s="48">
        <v>63</v>
      </c>
      <c r="B764" s="94">
        <v>37</v>
      </c>
      <c r="C764" s="39">
        <v>77068.200000000012</v>
      </c>
      <c r="D764" s="51">
        <v>2082.9243243243245</v>
      </c>
      <c r="E764" s="51">
        <v>173.57702702702704</v>
      </c>
      <c r="F764" s="52" t="s">
        <v>163</v>
      </c>
      <c r="G764" s="53" t="s">
        <v>153</v>
      </c>
      <c r="H764" s="48" t="s">
        <v>48</v>
      </c>
      <c r="I764" s="48" t="str">
        <f t="shared" si="11"/>
        <v>VIUDEZ INVALIDA-F</v>
      </c>
      <c r="J764" s="54">
        <f>+VLOOKUP(I764,[1]codpension!$A$4:$C$30,2,FALSE)</f>
        <v>9</v>
      </c>
      <c r="K764" s="54">
        <f>+VLOOKUP(I764,[1]codpension!$A$4:$D$30,4,FALSE)</f>
        <v>0</v>
      </c>
      <c r="L764" s="54">
        <f>+VLOOKUP(I764,[1]codpension!$A$4:$C$30,3,FALSE)</f>
        <v>0</v>
      </c>
    </row>
    <row r="765" spans="1:12">
      <c r="A765" s="48">
        <v>64</v>
      </c>
      <c r="B765" s="94">
        <v>27</v>
      </c>
      <c r="C765" s="39">
        <v>79136.160000000003</v>
      </c>
      <c r="D765" s="51">
        <v>2930.9688888888891</v>
      </c>
      <c r="E765" s="51">
        <v>244.24740740740742</v>
      </c>
      <c r="F765" s="52" t="s">
        <v>163</v>
      </c>
      <c r="G765" s="53" t="s">
        <v>153</v>
      </c>
      <c r="H765" s="48" t="s">
        <v>48</v>
      </c>
      <c r="I765" s="48" t="str">
        <f t="shared" si="11"/>
        <v>VIUDEZ INVALIDA-F</v>
      </c>
      <c r="J765" s="54">
        <f>+VLOOKUP(I765,[1]codpension!$A$4:$C$30,2,FALSE)</f>
        <v>9</v>
      </c>
      <c r="K765" s="54">
        <f>+VLOOKUP(I765,[1]codpension!$A$4:$D$30,4,FALSE)</f>
        <v>0</v>
      </c>
      <c r="L765" s="54">
        <f>+VLOOKUP(I765,[1]codpension!$A$4:$C$30,3,FALSE)</f>
        <v>0</v>
      </c>
    </row>
    <row r="766" spans="1:12">
      <c r="A766" s="48">
        <v>65</v>
      </c>
      <c r="B766" s="94">
        <v>25</v>
      </c>
      <c r="C766" s="39">
        <v>75023.64</v>
      </c>
      <c r="D766" s="51">
        <v>3000.9456</v>
      </c>
      <c r="E766" s="51">
        <v>250.0788</v>
      </c>
      <c r="F766" s="52" t="s">
        <v>163</v>
      </c>
      <c r="G766" s="53" t="s">
        <v>153</v>
      </c>
      <c r="H766" s="48" t="s">
        <v>48</v>
      </c>
      <c r="I766" s="48" t="str">
        <f t="shared" si="11"/>
        <v>VIUDEZ INVALIDA-F</v>
      </c>
      <c r="J766" s="54">
        <f>+VLOOKUP(I766,[1]codpension!$A$4:$C$30,2,FALSE)</f>
        <v>9</v>
      </c>
      <c r="K766" s="54">
        <f>+VLOOKUP(I766,[1]codpension!$A$4:$D$30,4,FALSE)</f>
        <v>0</v>
      </c>
      <c r="L766" s="54">
        <f>+VLOOKUP(I766,[1]codpension!$A$4:$C$30,3,FALSE)</f>
        <v>0</v>
      </c>
    </row>
    <row r="767" spans="1:12">
      <c r="A767" s="48">
        <v>66</v>
      </c>
      <c r="B767" s="94">
        <v>17</v>
      </c>
      <c r="C767" s="39">
        <v>48726.6</v>
      </c>
      <c r="D767" s="51">
        <v>2866.2705882352939</v>
      </c>
      <c r="E767" s="51">
        <v>238.85588235294117</v>
      </c>
      <c r="F767" s="52" t="s">
        <v>163</v>
      </c>
      <c r="G767" s="53" t="s">
        <v>153</v>
      </c>
      <c r="H767" s="48" t="s">
        <v>48</v>
      </c>
      <c r="I767" s="48" t="str">
        <f t="shared" si="11"/>
        <v>VIUDEZ INVALIDA-F</v>
      </c>
      <c r="J767" s="54">
        <f>+VLOOKUP(I767,[1]codpension!$A$4:$C$30,2,FALSE)</f>
        <v>9</v>
      </c>
      <c r="K767" s="54">
        <f>+VLOOKUP(I767,[1]codpension!$A$4:$D$30,4,FALSE)</f>
        <v>0</v>
      </c>
      <c r="L767" s="54">
        <f>+VLOOKUP(I767,[1]codpension!$A$4:$C$30,3,FALSE)</f>
        <v>0</v>
      </c>
    </row>
    <row r="768" spans="1:12">
      <c r="A768" s="48">
        <v>67</v>
      </c>
      <c r="B768" s="94">
        <v>26</v>
      </c>
      <c r="C768" s="39">
        <v>56491.199999999997</v>
      </c>
      <c r="D768" s="51">
        <v>2172.7384615384613</v>
      </c>
      <c r="E768" s="51">
        <v>181.06153846153845</v>
      </c>
      <c r="F768" s="52" t="s">
        <v>163</v>
      </c>
      <c r="G768" s="53" t="s">
        <v>153</v>
      </c>
      <c r="H768" s="48" t="s">
        <v>48</v>
      </c>
      <c r="I768" s="48" t="str">
        <f t="shared" si="11"/>
        <v>VIUDEZ INVALIDA-F</v>
      </c>
      <c r="J768" s="54">
        <f>+VLOOKUP(I768,[1]codpension!$A$4:$C$30,2,FALSE)</f>
        <v>9</v>
      </c>
      <c r="K768" s="54">
        <f>+VLOOKUP(I768,[1]codpension!$A$4:$D$30,4,FALSE)</f>
        <v>0</v>
      </c>
      <c r="L768" s="54">
        <f>+VLOOKUP(I768,[1]codpension!$A$4:$C$30,3,FALSE)</f>
        <v>0</v>
      </c>
    </row>
    <row r="769" spans="1:12">
      <c r="A769" s="48">
        <v>68</v>
      </c>
      <c r="B769" s="94">
        <v>26</v>
      </c>
      <c r="C769" s="39">
        <v>67805.759999999995</v>
      </c>
      <c r="D769" s="51">
        <v>2607.913846153846</v>
      </c>
      <c r="E769" s="51">
        <v>217.32615384615383</v>
      </c>
      <c r="F769" s="52" t="s">
        <v>163</v>
      </c>
      <c r="G769" s="53" t="s">
        <v>153</v>
      </c>
      <c r="H769" s="48" t="s">
        <v>48</v>
      </c>
      <c r="I769" s="48" t="str">
        <f t="shared" si="11"/>
        <v>VIUDEZ INVALIDA-F</v>
      </c>
      <c r="J769" s="54">
        <f>+VLOOKUP(I769,[1]codpension!$A$4:$C$30,2,FALSE)</f>
        <v>9</v>
      </c>
      <c r="K769" s="54">
        <f>+VLOOKUP(I769,[1]codpension!$A$4:$D$30,4,FALSE)</f>
        <v>0</v>
      </c>
      <c r="L769" s="54">
        <f>+VLOOKUP(I769,[1]codpension!$A$4:$C$30,3,FALSE)</f>
        <v>0</v>
      </c>
    </row>
    <row r="770" spans="1:12">
      <c r="A770" s="48">
        <v>69</v>
      </c>
      <c r="B770" s="94">
        <v>20</v>
      </c>
      <c r="C770" s="39">
        <v>57751.079999999994</v>
      </c>
      <c r="D770" s="51">
        <v>2887.5539999999996</v>
      </c>
      <c r="E770" s="51">
        <v>240.62949999999998</v>
      </c>
      <c r="F770" s="52" t="s">
        <v>163</v>
      </c>
      <c r="G770" s="53" t="s">
        <v>153</v>
      </c>
      <c r="H770" s="48" t="s">
        <v>48</v>
      </c>
      <c r="I770" s="48" t="str">
        <f t="shared" si="11"/>
        <v>VIUDEZ INVALIDA-F</v>
      </c>
      <c r="J770" s="54">
        <f>+VLOOKUP(I770,[1]codpension!$A$4:$C$30,2,FALSE)</f>
        <v>9</v>
      </c>
      <c r="K770" s="54">
        <f>+VLOOKUP(I770,[1]codpension!$A$4:$D$30,4,FALSE)</f>
        <v>0</v>
      </c>
      <c r="L770" s="54">
        <f>+VLOOKUP(I770,[1]codpension!$A$4:$C$30,3,FALSE)</f>
        <v>0</v>
      </c>
    </row>
    <row r="771" spans="1:12">
      <c r="A771" s="48">
        <v>70</v>
      </c>
      <c r="B771" s="94">
        <v>29</v>
      </c>
      <c r="C771" s="39">
        <v>75589.679999999993</v>
      </c>
      <c r="D771" s="51">
        <v>2606.5406896551722</v>
      </c>
      <c r="E771" s="51">
        <v>217.21172413793101</v>
      </c>
      <c r="F771" s="52" t="s">
        <v>163</v>
      </c>
      <c r="G771" s="53" t="s">
        <v>153</v>
      </c>
      <c r="H771" s="48" t="s">
        <v>48</v>
      </c>
      <c r="I771" s="48" t="str">
        <f t="shared" si="11"/>
        <v>VIUDEZ INVALIDA-F</v>
      </c>
      <c r="J771" s="54">
        <f>+VLOOKUP(I771,[1]codpension!$A$4:$C$30,2,FALSE)</f>
        <v>9</v>
      </c>
      <c r="K771" s="54">
        <f>+VLOOKUP(I771,[1]codpension!$A$4:$D$30,4,FALSE)</f>
        <v>0</v>
      </c>
      <c r="L771" s="54">
        <f>+VLOOKUP(I771,[1]codpension!$A$4:$C$30,3,FALSE)</f>
        <v>0</v>
      </c>
    </row>
    <row r="772" spans="1:12">
      <c r="A772" s="48">
        <v>71</v>
      </c>
      <c r="B772" s="94">
        <v>19</v>
      </c>
      <c r="C772" s="39">
        <v>42405.72</v>
      </c>
      <c r="D772" s="51">
        <v>2231.88</v>
      </c>
      <c r="E772" s="51">
        <v>185.99</v>
      </c>
      <c r="F772" s="52" t="s">
        <v>163</v>
      </c>
      <c r="G772" s="53" t="s">
        <v>153</v>
      </c>
      <c r="H772" s="48" t="s">
        <v>48</v>
      </c>
      <c r="I772" s="48" t="str">
        <f t="shared" ref="I772:I835" si="12">+F772&amp;"-"&amp;H772</f>
        <v>VIUDEZ INVALIDA-F</v>
      </c>
      <c r="J772" s="54">
        <f>+VLOOKUP(I772,[1]codpension!$A$4:$C$30,2,FALSE)</f>
        <v>9</v>
      </c>
      <c r="K772" s="54">
        <f>+VLOOKUP(I772,[1]codpension!$A$4:$D$30,4,FALSE)</f>
        <v>0</v>
      </c>
      <c r="L772" s="54">
        <f>+VLOOKUP(I772,[1]codpension!$A$4:$C$30,3,FALSE)</f>
        <v>0</v>
      </c>
    </row>
    <row r="773" spans="1:12">
      <c r="A773" s="48">
        <v>72</v>
      </c>
      <c r="B773" s="94">
        <v>27</v>
      </c>
      <c r="C773" s="39">
        <v>70167.600000000006</v>
      </c>
      <c r="D773" s="51">
        <v>2598.8000000000002</v>
      </c>
      <c r="E773" s="51">
        <v>216.56666666666669</v>
      </c>
      <c r="F773" s="52" t="s">
        <v>163</v>
      </c>
      <c r="G773" s="53" t="s">
        <v>153</v>
      </c>
      <c r="H773" s="48" t="s">
        <v>48</v>
      </c>
      <c r="I773" s="48" t="str">
        <f t="shared" si="12"/>
        <v>VIUDEZ INVALIDA-F</v>
      </c>
      <c r="J773" s="54">
        <f>+VLOOKUP(I773,[1]codpension!$A$4:$C$30,2,FALSE)</f>
        <v>9</v>
      </c>
      <c r="K773" s="54">
        <f>+VLOOKUP(I773,[1]codpension!$A$4:$D$30,4,FALSE)</f>
        <v>0</v>
      </c>
      <c r="L773" s="54">
        <f>+VLOOKUP(I773,[1]codpension!$A$4:$C$30,3,FALSE)</f>
        <v>0</v>
      </c>
    </row>
    <row r="774" spans="1:12">
      <c r="A774" s="48">
        <v>73</v>
      </c>
      <c r="B774" s="94">
        <v>29</v>
      </c>
      <c r="C774" s="39">
        <v>78433.799999999988</v>
      </c>
      <c r="D774" s="51">
        <v>2704.6137931034477</v>
      </c>
      <c r="E774" s="51">
        <v>225.38448275862063</v>
      </c>
      <c r="F774" s="52" t="s">
        <v>163</v>
      </c>
      <c r="G774" s="53" t="s">
        <v>153</v>
      </c>
      <c r="H774" s="48" t="s">
        <v>48</v>
      </c>
      <c r="I774" s="48" t="str">
        <f t="shared" si="12"/>
        <v>VIUDEZ INVALIDA-F</v>
      </c>
      <c r="J774" s="54">
        <f>+VLOOKUP(I774,[1]codpension!$A$4:$C$30,2,FALSE)</f>
        <v>9</v>
      </c>
      <c r="K774" s="54">
        <f>+VLOOKUP(I774,[1]codpension!$A$4:$D$30,4,FALSE)</f>
        <v>0</v>
      </c>
      <c r="L774" s="54">
        <f>+VLOOKUP(I774,[1]codpension!$A$4:$C$30,3,FALSE)</f>
        <v>0</v>
      </c>
    </row>
    <row r="775" spans="1:12">
      <c r="A775" s="48">
        <v>74</v>
      </c>
      <c r="B775" s="94">
        <v>19</v>
      </c>
      <c r="C775" s="39">
        <v>57168.6</v>
      </c>
      <c r="D775" s="51">
        <v>3008.8736842105263</v>
      </c>
      <c r="E775" s="51">
        <v>250.73947368421054</v>
      </c>
      <c r="F775" s="52" t="s">
        <v>163</v>
      </c>
      <c r="G775" s="53" t="s">
        <v>153</v>
      </c>
      <c r="H775" s="48" t="s">
        <v>48</v>
      </c>
      <c r="I775" s="48" t="str">
        <f t="shared" si="12"/>
        <v>VIUDEZ INVALIDA-F</v>
      </c>
      <c r="J775" s="54">
        <f>+VLOOKUP(I775,[1]codpension!$A$4:$C$30,2,FALSE)</f>
        <v>9</v>
      </c>
      <c r="K775" s="54">
        <f>+VLOOKUP(I775,[1]codpension!$A$4:$D$30,4,FALSE)</f>
        <v>0</v>
      </c>
      <c r="L775" s="54">
        <f>+VLOOKUP(I775,[1]codpension!$A$4:$C$30,3,FALSE)</f>
        <v>0</v>
      </c>
    </row>
    <row r="776" spans="1:12">
      <c r="A776" s="48">
        <v>75</v>
      </c>
      <c r="B776" s="94">
        <v>32</v>
      </c>
      <c r="C776" s="39">
        <v>85309.200000000012</v>
      </c>
      <c r="D776" s="51">
        <v>2665.9125000000004</v>
      </c>
      <c r="E776" s="51">
        <v>222.15937500000004</v>
      </c>
      <c r="F776" s="52" t="s">
        <v>163</v>
      </c>
      <c r="G776" s="53" t="s">
        <v>153</v>
      </c>
      <c r="H776" s="48" t="s">
        <v>48</v>
      </c>
      <c r="I776" s="48" t="str">
        <f t="shared" si="12"/>
        <v>VIUDEZ INVALIDA-F</v>
      </c>
      <c r="J776" s="54">
        <f>+VLOOKUP(I776,[1]codpension!$A$4:$C$30,2,FALSE)</f>
        <v>9</v>
      </c>
      <c r="K776" s="54">
        <f>+VLOOKUP(I776,[1]codpension!$A$4:$D$30,4,FALSE)</f>
        <v>0</v>
      </c>
      <c r="L776" s="54">
        <f>+VLOOKUP(I776,[1]codpension!$A$4:$C$30,3,FALSE)</f>
        <v>0</v>
      </c>
    </row>
    <row r="777" spans="1:12">
      <c r="A777" s="48">
        <v>76</v>
      </c>
      <c r="B777" s="94">
        <v>16</v>
      </c>
      <c r="C777" s="39">
        <v>27105.24</v>
      </c>
      <c r="D777" s="51">
        <v>1694.0775000000001</v>
      </c>
      <c r="E777" s="51">
        <v>141.173125</v>
      </c>
      <c r="F777" s="52" t="s">
        <v>163</v>
      </c>
      <c r="G777" s="53" t="s">
        <v>153</v>
      </c>
      <c r="H777" s="48" t="s">
        <v>48</v>
      </c>
      <c r="I777" s="48" t="str">
        <f t="shared" si="12"/>
        <v>VIUDEZ INVALIDA-F</v>
      </c>
      <c r="J777" s="54">
        <f>+VLOOKUP(I777,[1]codpension!$A$4:$C$30,2,FALSE)</f>
        <v>9</v>
      </c>
      <c r="K777" s="54">
        <f>+VLOOKUP(I777,[1]codpension!$A$4:$D$30,4,FALSE)</f>
        <v>0</v>
      </c>
      <c r="L777" s="54">
        <f>+VLOOKUP(I777,[1]codpension!$A$4:$C$30,3,FALSE)</f>
        <v>0</v>
      </c>
    </row>
    <row r="778" spans="1:12">
      <c r="A778" s="48">
        <v>77</v>
      </c>
      <c r="B778" s="94">
        <v>24</v>
      </c>
      <c r="C778" s="39">
        <v>61091.87999999999</v>
      </c>
      <c r="D778" s="51">
        <v>2545.4949999999994</v>
      </c>
      <c r="E778" s="51">
        <v>212.12458333333328</v>
      </c>
      <c r="F778" s="52" t="s">
        <v>163</v>
      </c>
      <c r="G778" s="53" t="s">
        <v>153</v>
      </c>
      <c r="H778" s="48" t="s">
        <v>48</v>
      </c>
      <c r="I778" s="48" t="str">
        <f t="shared" si="12"/>
        <v>VIUDEZ INVALIDA-F</v>
      </c>
      <c r="J778" s="54">
        <f>+VLOOKUP(I778,[1]codpension!$A$4:$C$30,2,FALSE)</f>
        <v>9</v>
      </c>
      <c r="K778" s="54">
        <f>+VLOOKUP(I778,[1]codpension!$A$4:$D$30,4,FALSE)</f>
        <v>0</v>
      </c>
      <c r="L778" s="54">
        <f>+VLOOKUP(I778,[1]codpension!$A$4:$C$30,3,FALSE)</f>
        <v>0</v>
      </c>
    </row>
    <row r="779" spans="1:12">
      <c r="A779" s="48">
        <v>78</v>
      </c>
      <c r="B779" s="94">
        <v>20</v>
      </c>
      <c r="C779" s="39">
        <v>36020.880000000005</v>
      </c>
      <c r="D779" s="51">
        <v>1801.0440000000003</v>
      </c>
      <c r="E779" s="51">
        <v>150.08700000000002</v>
      </c>
      <c r="F779" s="52" t="s">
        <v>163</v>
      </c>
      <c r="G779" s="53" t="s">
        <v>153</v>
      </c>
      <c r="H779" s="48" t="s">
        <v>48</v>
      </c>
      <c r="I779" s="48" t="str">
        <f t="shared" si="12"/>
        <v>VIUDEZ INVALIDA-F</v>
      </c>
      <c r="J779" s="54">
        <f>+VLOOKUP(I779,[1]codpension!$A$4:$C$30,2,FALSE)</f>
        <v>9</v>
      </c>
      <c r="K779" s="54">
        <f>+VLOOKUP(I779,[1]codpension!$A$4:$D$30,4,FALSE)</f>
        <v>0</v>
      </c>
      <c r="L779" s="54">
        <f>+VLOOKUP(I779,[1]codpension!$A$4:$C$30,3,FALSE)</f>
        <v>0</v>
      </c>
    </row>
    <row r="780" spans="1:12">
      <c r="A780" s="48">
        <v>79</v>
      </c>
      <c r="B780" s="94">
        <v>17</v>
      </c>
      <c r="C780" s="39">
        <v>38380.079999999994</v>
      </c>
      <c r="D780" s="51">
        <v>2257.6517647058822</v>
      </c>
      <c r="E780" s="51">
        <v>188.13764705882352</v>
      </c>
      <c r="F780" s="52" t="s">
        <v>163</v>
      </c>
      <c r="G780" s="53" t="s">
        <v>153</v>
      </c>
      <c r="H780" s="48" t="s">
        <v>48</v>
      </c>
      <c r="I780" s="48" t="str">
        <f t="shared" si="12"/>
        <v>VIUDEZ INVALIDA-F</v>
      </c>
      <c r="J780" s="54">
        <f>+VLOOKUP(I780,[1]codpension!$A$4:$C$30,2,FALSE)</f>
        <v>9</v>
      </c>
      <c r="K780" s="54">
        <f>+VLOOKUP(I780,[1]codpension!$A$4:$D$30,4,FALSE)</f>
        <v>0</v>
      </c>
      <c r="L780" s="54">
        <f>+VLOOKUP(I780,[1]codpension!$A$4:$C$30,3,FALSE)</f>
        <v>0</v>
      </c>
    </row>
    <row r="781" spans="1:12">
      <c r="A781" s="48">
        <v>80</v>
      </c>
      <c r="B781" s="94">
        <v>8</v>
      </c>
      <c r="C781" s="39">
        <v>17955.12</v>
      </c>
      <c r="D781" s="51">
        <v>2244.39</v>
      </c>
      <c r="E781" s="51">
        <v>187.0325</v>
      </c>
      <c r="F781" s="52" t="s">
        <v>163</v>
      </c>
      <c r="G781" s="53" t="s">
        <v>153</v>
      </c>
      <c r="H781" s="48" t="s">
        <v>48</v>
      </c>
      <c r="I781" s="48" t="str">
        <f t="shared" si="12"/>
        <v>VIUDEZ INVALIDA-F</v>
      </c>
      <c r="J781" s="54">
        <f>+VLOOKUP(I781,[1]codpension!$A$4:$C$30,2,FALSE)</f>
        <v>9</v>
      </c>
      <c r="K781" s="54">
        <f>+VLOOKUP(I781,[1]codpension!$A$4:$D$30,4,FALSE)</f>
        <v>0</v>
      </c>
      <c r="L781" s="54">
        <f>+VLOOKUP(I781,[1]codpension!$A$4:$C$30,3,FALSE)</f>
        <v>0</v>
      </c>
    </row>
    <row r="782" spans="1:12">
      <c r="A782" s="48">
        <v>81</v>
      </c>
      <c r="B782" s="94">
        <v>13</v>
      </c>
      <c r="C782" s="39">
        <v>24581.4</v>
      </c>
      <c r="D782" s="51">
        <v>1890.8769230769233</v>
      </c>
      <c r="E782" s="51">
        <v>157.57307692307694</v>
      </c>
      <c r="F782" s="52" t="s">
        <v>163</v>
      </c>
      <c r="G782" s="53" t="s">
        <v>153</v>
      </c>
      <c r="H782" s="48" t="s">
        <v>48</v>
      </c>
      <c r="I782" s="48" t="str">
        <f t="shared" si="12"/>
        <v>VIUDEZ INVALIDA-F</v>
      </c>
      <c r="J782" s="54">
        <f>+VLOOKUP(I782,[1]codpension!$A$4:$C$30,2,FALSE)</f>
        <v>9</v>
      </c>
      <c r="K782" s="54">
        <f>+VLOOKUP(I782,[1]codpension!$A$4:$D$30,4,FALSE)</f>
        <v>0</v>
      </c>
      <c r="L782" s="54">
        <f>+VLOOKUP(I782,[1]codpension!$A$4:$C$30,3,FALSE)</f>
        <v>0</v>
      </c>
    </row>
    <row r="783" spans="1:12">
      <c r="A783" s="48">
        <v>82</v>
      </c>
      <c r="B783" s="94">
        <v>6</v>
      </c>
      <c r="C783" s="39">
        <v>12060.96</v>
      </c>
      <c r="D783" s="51">
        <v>2010.1599999999999</v>
      </c>
      <c r="E783" s="51">
        <v>167.51333333333332</v>
      </c>
      <c r="F783" s="52" t="s">
        <v>163</v>
      </c>
      <c r="G783" s="53" t="s">
        <v>153</v>
      </c>
      <c r="H783" s="48" t="s">
        <v>48</v>
      </c>
      <c r="I783" s="48" t="str">
        <f t="shared" si="12"/>
        <v>VIUDEZ INVALIDA-F</v>
      </c>
      <c r="J783" s="54">
        <f>+VLOOKUP(I783,[1]codpension!$A$4:$C$30,2,FALSE)</f>
        <v>9</v>
      </c>
      <c r="K783" s="54">
        <f>+VLOOKUP(I783,[1]codpension!$A$4:$D$30,4,FALSE)</f>
        <v>0</v>
      </c>
      <c r="L783" s="54">
        <f>+VLOOKUP(I783,[1]codpension!$A$4:$C$30,3,FALSE)</f>
        <v>0</v>
      </c>
    </row>
    <row r="784" spans="1:12">
      <c r="A784" s="48">
        <v>83</v>
      </c>
      <c r="B784" s="94">
        <v>11</v>
      </c>
      <c r="C784" s="39">
        <v>22858.68</v>
      </c>
      <c r="D784" s="51">
        <v>2078.0618181818181</v>
      </c>
      <c r="E784" s="51">
        <v>173.17181818181817</v>
      </c>
      <c r="F784" s="52" t="s">
        <v>163</v>
      </c>
      <c r="G784" s="53" t="s">
        <v>153</v>
      </c>
      <c r="H784" s="48" t="s">
        <v>48</v>
      </c>
      <c r="I784" s="48" t="str">
        <f t="shared" si="12"/>
        <v>VIUDEZ INVALIDA-F</v>
      </c>
      <c r="J784" s="54">
        <f>+VLOOKUP(I784,[1]codpension!$A$4:$C$30,2,FALSE)</f>
        <v>9</v>
      </c>
      <c r="K784" s="54">
        <f>+VLOOKUP(I784,[1]codpension!$A$4:$D$30,4,FALSE)</f>
        <v>0</v>
      </c>
      <c r="L784" s="54">
        <f>+VLOOKUP(I784,[1]codpension!$A$4:$C$30,3,FALSE)</f>
        <v>0</v>
      </c>
    </row>
    <row r="785" spans="1:12">
      <c r="A785" s="48">
        <v>84</v>
      </c>
      <c r="B785" s="94">
        <v>11</v>
      </c>
      <c r="C785" s="39">
        <v>19106.88</v>
      </c>
      <c r="D785" s="51">
        <v>1736.9890909090909</v>
      </c>
      <c r="E785" s="51">
        <v>144.74909090909091</v>
      </c>
      <c r="F785" s="52" t="s">
        <v>163</v>
      </c>
      <c r="G785" s="53" t="s">
        <v>153</v>
      </c>
      <c r="H785" s="48" t="s">
        <v>48</v>
      </c>
      <c r="I785" s="48" t="str">
        <f t="shared" si="12"/>
        <v>VIUDEZ INVALIDA-F</v>
      </c>
      <c r="J785" s="54">
        <f>+VLOOKUP(I785,[1]codpension!$A$4:$C$30,2,FALSE)</f>
        <v>9</v>
      </c>
      <c r="K785" s="54">
        <f>+VLOOKUP(I785,[1]codpension!$A$4:$D$30,4,FALSE)</f>
        <v>0</v>
      </c>
      <c r="L785" s="54">
        <f>+VLOOKUP(I785,[1]codpension!$A$4:$C$30,3,FALSE)</f>
        <v>0</v>
      </c>
    </row>
    <row r="786" spans="1:12">
      <c r="A786" s="48">
        <v>85</v>
      </c>
      <c r="B786" s="94">
        <v>7</v>
      </c>
      <c r="C786" s="39">
        <v>15146.88</v>
      </c>
      <c r="D786" s="51">
        <v>2163.8399999999997</v>
      </c>
      <c r="E786" s="51">
        <v>180.31999999999996</v>
      </c>
      <c r="F786" s="52" t="s">
        <v>163</v>
      </c>
      <c r="G786" s="53" t="s">
        <v>153</v>
      </c>
      <c r="H786" s="48" t="s">
        <v>48</v>
      </c>
      <c r="I786" s="48" t="str">
        <f t="shared" si="12"/>
        <v>VIUDEZ INVALIDA-F</v>
      </c>
      <c r="J786" s="54">
        <f>+VLOOKUP(I786,[1]codpension!$A$4:$C$30,2,FALSE)</f>
        <v>9</v>
      </c>
      <c r="K786" s="54">
        <f>+VLOOKUP(I786,[1]codpension!$A$4:$D$30,4,FALSE)</f>
        <v>0</v>
      </c>
      <c r="L786" s="54">
        <f>+VLOOKUP(I786,[1]codpension!$A$4:$C$30,3,FALSE)</f>
        <v>0</v>
      </c>
    </row>
    <row r="787" spans="1:12">
      <c r="A787" s="48">
        <v>86</v>
      </c>
      <c r="B787" s="94">
        <v>2</v>
      </c>
      <c r="C787" s="39">
        <v>7170.84</v>
      </c>
      <c r="D787" s="51">
        <v>3585.42</v>
      </c>
      <c r="E787" s="51">
        <v>298.78500000000003</v>
      </c>
      <c r="F787" s="52" t="s">
        <v>163</v>
      </c>
      <c r="G787" s="53" t="s">
        <v>153</v>
      </c>
      <c r="H787" s="48" t="s">
        <v>48</v>
      </c>
      <c r="I787" s="48" t="str">
        <f t="shared" si="12"/>
        <v>VIUDEZ INVALIDA-F</v>
      </c>
      <c r="J787" s="54">
        <f>+VLOOKUP(I787,[1]codpension!$A$4:$C$30,2,FALSE)</f>
        <v>9</v>
      </c>
      <c r="K787" s="54">
        <f>+VLOOKUP(I787,[1]codpension!$A$4:$D$30,4,FALSE)</f>
        <v>0</v>
      </c>
      <c r="L787" s="54">
        <f>+VLOOKUP(I787,[1]codpension!$A$4:$C$30,3,FALSE)</f>
        <v>0</v>
      </c>
    </row>
    <row r="788" spans="1:12">
      <c r="A788" s="48">
        <v>87</v>
      </c>
      <c r="B788" s="94">
        <v>5</v>
      </c>
      <c r="C788" s="39">
        <v>7217.28</v>
      </c>
      <c r="D788" s="51">
        <v>1443.4559999999999</v>
      </c>
      <c r="E788" s="51">
        <v>120.288</v>
      </c>
      <c r="F788" s="52" t="s">
        <v>163</v>
      </c>
      <c r="G788" s="53" t="s">
        <v>153</v>
      </c>
      <c r="H788" s="48" t="s">
        <v>48</v>
      </c>
      <c r="I788" s="48" t="str">
        <f t="shared" si="12"/>
        <v>VIUDEZ INVALIDA-F</v>
      </c>
      <c r="J788" s="54">
        <f>+VLOOKUP(I788,[1]codpension!$A$4:$C$30,2,FALSE)</f>
        <v>9</v>
      </c>
      <c r="K788" s="54">
        <f>+VLOOKUP(I788,[1]codpension!$A$4:$D$30,4,FALSE)</f>
        <v>0</v>
      </c>
      <c r="L788" s="54">
        <f>+VLOOKUP(I788,[1]codpension!$A$4:$C$30,3,FALSE)</f>
        <v>0</v>
      </c>
    </row>
    <row r="789" spans="1:12">
      <c r="A789" s="48">
        <v>88</v>
      </c>
      <c r="B789" s="94">
        <v>8</v>
      </c>
      <c r="C789" s="39">
        <v>15423.599999999999</v>
      </c>
      <c r="D789" s="51">
        <v>1927.9499999999998</v>
      </c>
      <c r="E789" s="51">
        <v>160.66249999999999</v>
      </c>
      <c r="F789" s="52" t="s">
        <v>163</v>
      </c>
      <c r="G789" s="53" t="s">
        <v>153</v>
      </c>
      <c r="H789" s="48" t="s">
        <v>48</v>
      </c>
      <c r="I789" s="48" t="str">
        <f t="shared" si="12"/>
        <v>VIUDEZ INVALIDA-F</v>
      </c>
      <c r="J789" s="54">
        <f>+VLOOKUP(I789,[1]codpension!$A$4:$C$30,2,FALSE)</f>
        <v>9</v>
      </c>
      <c r="K789" s="54">
        <f>+VLOOKUP(I789,[1]codpension!$A$4:$D$30,4,FALSE)</f>
        <v>0</v>
      </c>
      <c r="L789" s="54">
        <f>+VLOOKUP(I789,[1]codpension!$A$4:$C$30,3,FALSE)</f>
        <v>0</v>
      </c>
    </row>
    <row r="790" spans="1:12">
      <c r="A790" s="48">
        <v>89</v>
      </c>
      <c r="B790" s="94">
        <v>3</v>
      </c>
      <c r="C790" s="39">
        <v>6103.56</v>
      </c>
      <c r="D790" s="51">
        <v>2034.5200000000002</v>
      </c>
      <c r="E790" s="51">
        <v>169.54333333333335</v>
      </c>
      <c r="F790" s="52" t="s">
        <v>163</v>
      </c>
      <c r="G790" s="53" t="s">
        <v>153</v>
      </c>
      <c r="H790" s="48" t="s">
        <v>48</v>
      </c>
      <c r="I790" s="48" t="str">
        <f t="shared" si="12"/>
        <v>VIUDEZ INVALIDA-F</v>
      </c>
      <c r="J790" s="54">
        <f>+VLOOKUP(I790,[1]codpension!$A$4:$C$30,2,FALSE)</f>
        <v>9</v>
      </c>
      <c r="K790" s="54">
        <f>+VLOOKUP(I790,[1]codpension!$A$4:$D$30,4,FALSE)</f>
        <v>0</v>
      </c>
      <c r="L790" s="54">
        <f>+VLOOKUP(I790,[1]codpension!$A$4:$C$30,3,FALSE)</f>
        <v>0</v>
      </c>
    </row>
    <row r="791" spans="1:12">
      <c r="A791" s="48">
        <v>90</v>
      </c>
      <c r="B791" s="94">
        <v>3</v>
      </c>
      <c r="C791" s="39">
        <v>7509.9599999999991</v>
      </c>
      <c r="D791" s="51">
        <v>2503.3199999999997</v>
      </c>
      <c r="E791" s="51">
        <v>208.60999999999999</v>
      </c>
      <c r="F791" s="52" t="s">
        <v>163</v>
      </c>
      <c r="G791" s="53" t="s">
        <v>153</v>
      </c>
      <c r="H791" s="48" t="s">
        <v>48</v>
      </c>
      <c r="I791" s="48" t="str">
        <f t="shared" si="12"/>
        <v>VIUDEZ INVALIDA-F</v>
      </c>
      <c r="J791" s="54">
        <f>+VLOOKUP(I791,[1]codpension!$A$4:$C$30,2,FALSE)</f>
        <v>9</v>
      </c>
      <c r="K791" s="54">
        <f>+VLOOKUP(I791,[1]codpension!$A$4:$D$30,4,FALSE)</f>
        <v>0</v>
      </c>
      <c r="L791" s="54">
        <f>+VLOOKUP(I791,[1]codpension!$A$4:$C$30,3,FALSE)</f>
        <v>0</v>
      </c>
    </row>
    <row r="792" spans="1:12">
      <c r="A792" s="48">
        <v>92</v>
      </c>
      <c r="B792" s="94">
        <v>1</v>
      </c>
      <c r="C792" s="39">
        <v>1760.4</v>
      </c>
      <c r="D792" s="51">
        <v>1760.4</v>
      </c>
      <c r="E792" s="51">
        <v>146.70000000000002</v>
      </c>
      <c r="F792" s="52" t="s">
        <v>163</v>
      </c>
      <c r="G792" s="53" t="s">
        <v>153</v>
      </c>
      <c r="H792" s="48" t="s">
        <v>48</v>
      </c>
      <c r="I792" s="48" t="str">
        <f t="shared" si="12"/>
        <v>VIUDEZ INVALIDA-F</v>
      </c>
      <c r="J792" s="54">
        <f>+VLOOKUP(I792,[1]codpension!$A$4:$C$30,2,FALSE)</f>
        <v>9</v>
      </c>
      <c r="K792" s="54">
        <f>+VLOOKUP(I792,[1]codpension!$A$4:$D$30,4,FALSE)</f>
        <v>0</v>
      </c>
      <c r="L792" s="54">
        <f>+VLOOKUP(I792,[1]codpension!$A$4:$C$30,3,FALSE)</f>
        <v>0</v>
      </c>
    </row>
    <row r="793" spans="1:12">
      <c r="A793" s="48">
        <v>93</v>
      </c>
      <c r="B793" s="94">
        <v>1</v>
      </c>
      <c r="C793" s="39">
        <v>1410</v>
      </c>
      <c r="D793" s="51">
        <v>1410</v>
      </c>
      <c r="E793" s="51">
        <v>117.5</v>
      </c>
      <c r="F793" s="52" t="s">
        <v>163</v>
      </c>
      <c r="G793" s="53" t="s">
        <v>153</v>
      </c>
      <c r="H793" s="48" t="s">
        <v>48</v>
      </c>
      <c r="I793" s="48" t="str">
        <f t="shared" si="12"/>
        <v>VIUDEZ INVALIDA-F</v>
      </c>
      <c r="J793" s="54">
        <f>+VLOOKUP(I793,[1]codpension!$A$4:$C$30,2,FALSE)</f>
        <v>9</v>
      </c>
      <c r="K793" s="54">
        <f>+VLOOKUP(I793,[1]codpension!$A$4:$D$30,4,FALSE)</f>
        <v>0</v>
      </c>
      <c r="L793" s="54">
        <f>+VLOOKUP(I793,[1]codpension!$A$4:$C$30,3,FALSE)</f>
        <v>0</v>
      </c>
    </row>
    <row r="794" spans="1:12">
      <c r="A794" s="48">
        <v>94</v>
      </c>
      <c r="B794" s="94">
        <v>1</v>
      </c>
      <c r="C794" s="39">
        <v>1410</v>
      </c>
      <c r="D794" s="51">
        <v>1410</v>
      </c>
      <c r="E794" s="51">
        <v>117.5</v>
      </c>
      <c r="F794" s="52" t="s">
        <v>163</v>
      </c>
      <c r="G794" s="53" t="s">
        <v>153</v>
      </c>
      <c r="H794" s="48" t="s">
        <v>48</v>
      </c>
      <c r="I794" s="48" t="str">
        <f t="shared" si="12"/>
        <v>VIUDEZ INVALIDA-F</v>
      </c>
      <c r="J794" s="54">
        <f>+VLOOKUP(I794,[1]codpension!$A$4:$C$30,2,FALSE)</f>
        <v>9</v>
      </c>
      <c r="K794" s="54">
        <f>+VLOOKUP(I794,[1]codpension!$A$4:$D$30,4,FALSE)</f>
        <v>0</v>
      </c>
      <c r="L794" s="54">
        <f>+VLOOKUP(I794,[1]codpension!$A$4:$C$30,3,FALSE)</f>
        <v>0</v>
      </c>
    </row>
    <row r="795" spans="1:12" ht="15" thickBot="1">
      <c r="A795" s="57">
        <v>99</v>
      </c>
      <c r="B795" s="95">
        <v>1</v>
      </c>
      <c r="C795" s="63">
        <v>2227.44</v>
      </c>
      <c r="D795" s="65">
        <v>2227.44</v>
      </c>
      <c r="E795" s="65">
        <v>185.62</v>
      </c>
      <c r="F795" s="66" t="s">
        <v>163</v>
      </c>
      <c r="G795" s="67" t="s">
        <v>153</v>
      </c>
      <c r="H795" s="57" t="s">
        <v>48</v>
      </c>
      <c r="I795" s="57" t="str">
        <f t="shared" si="12"/>
        <v>VIUDEZ INVALIDA-F</v>
      </c>
      <c r="J795" s="68">
        <f>+VLOOKUP(I795,[1]codpension!$A$4:$C$30,2,FALSE)</f>
        <v>9</v>
      </c>
      <c r="K795" s="68">
        <f>+VLOOKUP(I795,[1]codpension!$A$4:$D$30,4,FALSE)</f>
        <v>0</v>
      </c>
      <c r="L795" s="68">
        <f>+VLOOKUP(I795,[1]codpension!$A$4:$C$30,3,FALSE)</f>
        <v>0</v>
      </c>
    </row>
    <row r="796" spans="1:12" ht="15" thickTop="1">
      <c r="A796" s="56">
        <v>0</v>
      </c>
      <c r="B796" s="90">
        <v>1</v>
      </c>
      <c r="C796" s="58">
        <v>1056.5999999999999</v>
      </c>
      <c r="D796" s="59">
        <v>1056.5999999999999</v>
      </c>
      <c r="E796" s="59">
        <v>88.05</v>
      </c>
      <c r="F796" s="60" t="s">
        <v>164</v>
      </c>
      <c r="G796" s="61" t="s">
        <v>153</v>
      </c>
      <c r="H796" s="56" t="s">
        <v>48</v>
      </c>
      <c r="I796" s="56" t="str">
        <f t="shared" si="12"/>
        <v>HUERFANOS-F</v>
      </c>
      <c r="J796" s="62">
        <f>+VLOOKUP(I796,[1]codpension!$A$4:$C$30,2,FALSE)</f>
        <v>17</v>
      </c>
      <c r="K796" s="62">
        <f>+VLOOKUP(I796,[1]codpension!$A$4:$D$30,4,FALSE)</f>
        <v>0</v>
      </c>
      <c r="L796" s="62">
        <f>+VLOOKUP(I796,[1]codpension!$A$4:$C$30,3,FALSE)</f>
        <v>0</v>
      </c>
    </row>
    <row r="797" spans="1:12">
      <c r="A797" s="48">
        <v>1</v>
      </c>
      <c r="B797" s="91">
        <v>2</v>
      </c>
      <c r="C797" s="55">
        <v>2355.12</v>
      </c>
      <c r="D797" s="51">
        <v>1177.56</v>
      </c>
      <c r="E797" s="51">
        <v>98.13</v>
      </c>
      <c r="F797" s="52" t="s">
        <v>164</v>
      </c>
      <c r="G797" s="53" t="s">
        <v>153</v>
      </c>
      <c r="H797" s="48" t="s">
        <v>48</v>
      </c>
      <c r="I797" s="48" t="str">
        <f t="shared" si="12"/>
        <v>HUERFANOS-F</v>
      </c>
      <c r="J797" s="54">
        <f>+VLOOKUP(I797,[1]codpension!$A$4:$C$30,2,FALSE)</f>
        <v>17</v>
      </c>
      <c r="K797" s="54">
        <f>+VLOOKUP(I797,[1]codpension!$A$4:$D$30,4,FALSE)</f>
        <v>0</v>
      </c>
      <c r="L797" s="54">
        <f>+VLOOKUP(I797,[1]codpension!$A$4:$C$30,3,FALSE)</f>
        <v>0</v>
      </c>
    </row>
    <row r="798" spans="1:12">
      <c r="A798" s="48">
        <v>2</v>
      </c>
      <c r="B798" s="91">
        <v>22</v>
      </c>
      <c r="C798" s="55">
        <v>28069.680000000004</v>
      </c>
      <c r="D798" s="51">
        <v>1275.8945454545456</v>
      </c>
      <c r="E798" s="51">
        <v>106.32454545454546</v>
      </c>
      <c r="F798" s="52" t="s">
        <v>164</v>
      </c>
      <c r="G798" s="53" t="s">
        <v>153</v>
      </c>
      <c r="H798" s="48" t="s">
        <v>48</v>
      </c>
      <c r="I798" s="48" t="str">
        <f t="shared" si="12"/>
        <v>HUERFANOS-F</v>
      </c>
      <c r="J798" s="54">
        <f>+VLOOKUP(I798,[1]codpension!$A$4:$C$30,2,FALSE)</f>
        <v>17</v>
      </c>
      <c r="K798" s="54">
        <f>+VLOOKUP(I798,[1]codpension!$A$4:$D$30,4,FALSE)</f>
        <v>0</v>
      </c>
      <c r="L798" s="54">
        <f>+VLOOKUP(I798,[1]codpension!$A$4:$C$30,3,FALSE)</f>
        <v>0</v>
      </c>
    </row>
    <row r="799" spans="1:12">
      <c r="A799" s="48">
        <v>3</v>
      </c>
      <c r="B799" s="91">
        <v>24</v>
      </c>
      <c r="C799" s="55">
        <v>25988.280000000006</v>
      </c>
      <c r="D799" s="51">
        <v>1082.8450000000003</v>
      </c>
      <c r="E799" s="51">
        <v>90.237083333333359</v>
      </c>
      <c r="F799" s="52" t="s">
        <v>164</v>
      </c>
      <c r="G799" s="53" t="s">
        <v>153</v>
      </c>
      <c r="H799" s="48" t="s">
        <v>48</v>
      </c>
      <c r="I799" s="48" t="str">
        <f t="shared" si="12"/>
        <v>HUERFANOS-F</v>
      </c>
      <c r="J799" s="54">
        <f>+VLOOKUP(I799,[1]codpension!$A$4:$C$30,2,FALSE)</f>
        <v>17</v>
      </c>
      <c r="K799" s="54">
        <f>+VLOOKUP(I799,[1]codpension!$A$4:$D$30,4,FALSE)</f>
        <v>0</v>
      </c>
      <c r="L799" s="54">
        <f>+VLOOKUP(I799,[1]codpension!$A$4:$C$30,3,FALSE)</f>
        <v>0</v>
      </c>
    </row>
    <row r="800" spans="1:12">
      <c r="A800" s="48">
        <v>4</v>
      </c>
      <c r="B800" s="91">
        <v>33</v>
      </c>
      <c r="C800" s="55">
        <v>37489.44000000001</v>
      </c>
      <c r="D800" s="51">
        <v>1136.0436363636366</v>
      </c>
      <c r="E800" s="51">
        <v>94.670303030303046</v>
      </c>
      <c r="F800" s="52" t="s">
        <v>164</v>
      </c>
      <c r="G800" s="53" t="s">
        <v>153</v>
      </c>
      <c r="H800" s="48" t="s">
        <v>48</v>
      </c>
      <c r="I800" s="48" t="str">
        <f t="shared" si="12"/>
        <v>HUERFANOS-F</v>
      </c>
      <c r="J800" s="54">
        <f>+VLOOKUP(I800,[1]codpension!$A$4:$C$30,2,FALSE)</f>
        <v>17</v>
      </c>
      <c r="K800" s="54">
        <f>+VLOOKUP(I800,[1]codpension!$A$4:$D$30,4,FALSE)</f>
        <v>0</v>
      </c>
      <c r="L800" s="54">
        <f>+VLOOKUP(I800,[1]codpension!$A$4:$C$30,3,FALSE)</f>
        <v>0</v>
      </c>
    </row>
    <row r="801" spans="1:12">
      <c r="A801" s="48">
        <v>5</v>
      </c>
      <c r="B801" s="91">
        <v>48</v>
      </c>
      <c r="C801" s="55">
        <v>61894.079999999987</v>
      </c>
      <c r="D801" s="51">
        <v>1289.4599999999998</v>
      </c>
      <c r="E801" s="51">
        <v>107.45499999999998</v>
      </c>
      <c r="F801" s="52" t="s">
        <v>164</v>
      </c>
      <c r="G801" s="53" t="s">
        <v>153</v>
      </c>
      <c r="H801" s="48" t="s">
        <v>48</v>
      </c>
      <c r="I801" s="48" t="str">
        <f t="shared" si="12"/>
        <v>HUERFANOS-F</v>
      </c>
      <c r="J801" s="54">
        <f>+VLOOKUP(I801,[1]codpension!$A$4:$C$30,2,FALSE)</f>
        <v>17</v>
      </c>
      <c r="K801" s="54">
        <f>+VLOOKUP(I801,[1]codpension!$A$4:$D$30,4,FALSE)</f>
        <v>0</v>
      </c>
      <c r="L801" s="54">
        <f>+VLOOKUP(I801,[1]codpension!$A$4:$C$30,3,FALSE)</f>
        <v>0</v>
      </c>
    </row>
    <row r="802" spans="1:12">
      <c r="A802" s="48">
        <v>6</v>
      </c>
      <c r="B802" s="91">
        <v>73</v>
      </c>
      <c r="C802" s="55">
        <v>80930.520000000019</v>
      </c>
      <c r="D802" s="51">
        <v>1108.637260273973</v>
      </c>
      <c r="E802" s="51">
        <v>92.386438356164419</v>
      </c>
      <c r="F802" s="52" t="s">
        <v>164</v>
      </c>
      <c r="G802" s="53" t="s">
        <v>153</v>
      </c>
      <c r="H802" s="48" t="s">
        <v>48</v>
      </c>
      <c r="I802" s="48" t="str">
        <f t="shared" si="12"/>
        <v>HUERFANOS-F</v>
      </c>
      <c r="J802" s="54">
        <f>+VLOOKUP(I802,[1]codpension!$A$4:$C$30,2,FALSE)</f>
        <v>17</v>
      </c>
      <c r="K802" s="54">
        <f>+VLOOKUP(I802,[1]codpension!$A$4:$D$30,4,FALSE)</f>
        <v>0</v>
      </c>
      <c r="L802" s="54">
        <f>+VLOOKUP(I802,[1]codpension!$A$4:$C$30,3,FALSE)</f>
        <v>0</v>
      </c>
    </row>
    <row r="803" spans="1:12">
      <c r="A803" s="48">
        <v>7</v>
      </c>
      <c r="B803" s="91">
        <v>85</v>
      </c>
      <c r="C803" s="55">
        <v>84649.199999999968</v>
      </c>
      <c r="D803" s="51">
        <v>995.87294117647025</v>
      </c>
      <c r="E803" s="51">
        <v>82.989411764705849</v>
      </c>
      <c r="F803" s="52" t="s">
        <v>164</v>
      </c>
      <c r="G803" s="53" t="s">
        <v>153</v>
      </c>
      <c r="H803" s="48" t="s">
        <v>48</v>
      </c>
      <c r="I803" s="48" t="str">
        <f t="shared" si="12"/>
        <v>HUERFANOS-F</v>
      </c>
      <c r="J803" s="54">
        <f>+VLOOKUP(I803,[1]codpension!$A$4:$C$30,2,FALSE)</f>
        <v>17</v>
      </c>
      <c r="K803" s="54">
        <f>+VLOOKUP(I803,[1]codpension!$A$4:$D$30,4,FALSE)</f>
        <v>0</v>
      </c>
      <c r="L803" s="54">
        <f>+VLOOKUP(I803,[1]codpension!$A$4:$C$30,3,FALSE)</f>
        <v>0</v>
      </c>
    </row>
    <row r="804" spans="1:12">
      <c r="A804" s="48">
        <v>8</v>
      </c>
      <c r="B804" s="91">
        <v>123</v>
      </c>
      <c r="C804" s="55">
        <v>131769.36000000004</v>
      </c>
      <c r="D804" s="51">
        <v>1071.295609756098</v>
      </c>
      <c r="E804" s="51">
        <v>89.274634146341498</v>
      </c>
      <c r="F804" s="52" t="s">
        <v>164</v>
      </c>
      <c r="G804" s="53" t="s">
        <v>153</v>
      </c>
      <c r="H804" s="48" t="s">
        <v>48</v>
      </c>
      <c r="I804" s="48" t="str">
        <f t="shared" si="12"/>
        <v>HUERFANOS-F</v>
      </c>
      <c r="J804" s="54">
        <f>+VLOOKUP(I804,[1]codpension!$A$4:$C$30,2,FALSE)</f>
        <v>17</v>
      </c>
      <c r="K804" s="54">
        <f>+VLOOKUP(I804,[1]codpension!$A$4:$D$30,4,FALSE)</f>
        <v>0</v>
      </c>
      <c r="L804" s="54">
        <f>+VLOOKUP(I804,[1]codpension!$A$4:$C$30,3,FALSE)</f>
        <v>0</v>
      </c>
    </row>
    <row r="805" spans="1:12">
      <c r="A805" s="48">
        <v>9</v>
      </c>
      <c r="B805" s="91">
        <v>134</v>
      </c>
      <c r="C805" s="55">
        <v>140878.44</v>
      </c>
      <c r="D805" s="51">
        <v>1051.3316417910448</v>
      </c>
      <c r="E805" s="51">
        <v>87.610970149253731</v>
      </c>
      <c r="F805" s="52" t="s">
        <v>164</v>
      </c>
      <c r="G805" s="53" t="s">
        <v>153</v>
      </c>
      <c r="H805" s="48" t="s">
        <v>48</v>
      </c>
      <c r="I805" s="48" t="str">
        <f t="shared" si="12"/>
        <v>HUERFANOS-F</v>
      </c>
      <c r="J805" s="54">
        <f>+VLOOKUP(I805,[1]codpension!$A$4:$C$30,2,FALSE)</f>
        <v>17</v>
      </c>
      <c r="K805" s="54">
        <f>+VLOOKUP(I805,[1]codpension!$A$4:$D$30,4,FALSE)</f>
        <v>0</v>
      </c>
      <c r="L805" s="54">
        <f>+VLOOKUP(I805,[1]codpension!$A$4:$C$30,3,FALSE)</f>
        <v>0</v>
      </c>
    </row>
    <row r="806" spans="1:12">
      <c r="A806" s="48">
        <v>10</v>
      </c>
      <c r="B806" s="91">
        <v>211</v>
      </c>
      <c r="C806" s="55">
        <v>216994.44000000018</v>
      </c>
      <c r="D806" s="51">
        <v>1028.4096682464462</v>
      </c>
      <c r="E806" s="51">
        <v>85.700805687203854</v>
      </c>
      <c r="F806" s="52" t="s">
        <v>164</v>
      </c>
      <c r="G806" s="53" t="s">
        <v>153</v>
      </c>
      <c r="H806" s="48" t="s">
        <v>48</v>
      </c>
      <c r="I806" s="48" t="str">
        <f t="shared" si="12"/>
        <v>HUERFANOS-F</v>
      </c>
      <c r="J806" s="54">
        <f>+VLOOKUP(I806,[1]codpension!$A$4:$C$30,2,FALSE)</f>
        <v>17</v>
      </c>
      <c r="K806" s="54">
        <f>+VLOOKUP(I806,[1]codpension!$A$4:$D$30,4,FALSE)</f>
        <v>0</v>
      </c>
      <c r="L806" s="54">
        <f>+VLOOKUP(I806,[1]codpension!$A$4:$C$30,3,FALSE)</f>
        <v>0</v>
      </c>
    </row>
    <row r="807" spans="1:12">
      <c r="A807" s="48">
        <v>11</v>
      </c>
      <c r="B807" s="91">
        <v>196</v>
      </c>
      <c r="C807" s="55">
        <v>194758.68</v>
      </c>
      <c r="D807" s="51">
        <v>993.66673469387752</v>
      </c>
      <c r="E807" s="51">
        <v>82.805561224489793</v>
      </c>
      <c r="F807" s="52" t="s">
        <v>164</v>
      </c>
      <c r="G807" s="53" t="s">
        <v>153</v>
      </c>
      <c r="H807" s="48" t="s">
        <v>48</v>
      </c>
      <c r="I807" s="48" t="str">
        <f t="shared" si="12"/>
        <v>HUERFANOS-F</v>
      </c>
      <c r="J807" s="54">
        <f>+VLOOKUP(I807,[1]codpension!$A$4:$C$30,2,FALSE)</f>
        <v>17</v>
      </c>
      <c r="K807" s="54">
        <f>+VLOOKUP(I807,[1]codpension!$A$4:$D$30,4,FALSE)</f>
        <v>0</v>
      </c>
      <c r="L807" s="54">
        <f>+VLOOKUP(I807,[1]codpension!$A$4:$C$30,3,FALSE)</f>
        <v>0</v>
      </c>
    </row>
    <row r="808" spans="1:12">
      <c r="A808" s="48">
        <v>12</v>
      </c>
      <c r="B808" s="91">
        <v>247</v>
      </c>
      <c r="C808" s="55">
        <v>251683.68000000023</v>
      </c>
      <c r="D808" s="51">
        <v>1018.9622672064786</v>
      </c>
      <c r="E808" s="51">
        <v>84.913522267206545</v>
      </c>
      <c r="F808" s="52" t="s">
        <v>164</v>
      </c>
      <c r="G808" s="53" t="s">
        <v>153</v>
      </c>
      <c r="H808" s="48" t="s">
        <v>48</v>
      </c>
      <c r="I808" s="48" t="str">
        <f t="shared" si="12"/>
        <v>HUERFANOS-F</v>
      </c>
      <c r="J808" s="54">
        <f>+VLOOKUP(I808,[1]codpension!$A$4:$C$30,2,FALSE)</f>
        <v>17</v>
      </c>
      <c r="K808" s="54">
        <f>+VLOOKUP(I808,[1]codpension!$A$4:$D$30,4,FALSE)</f>
        <v>0</v>
      </c>
      <c r="L808" s="54">
        <f>+VLOOKUP(I808,[1]codpension!$A$4:$C$30,3,FALSE)</f>
        <v>0</v>
      </c>
    </row>
    <row r="809" spans="1:12">
      <c r="A809" s="48">
        <v>13</v>
      </c>
      <c r="B809" s="91">
        <v>284</v>
      </c>
      <c r="C809" s="55">
        <v>317884.80000000016</v>
      </c>
      <c r="D809" s="51">
        <v>1119.3126760563387</v>
      </c>
      <c r="E809" s="51">
        <v>93.276056338028226</v>
      </c>
      <c r="F809" s="52" t="s">
        <v>164</v>
      </c>
      <c r="G809" s="53" t="s">
        <v>153</v>
      </c>
      <c r="H809" s="48" t="s">
        <v>48</v>
      </c>
      <c r="I809" s="48" t="str">
        <f t="shared" si="12"/>
        <v>HUERFANOS-F</v>
      </c>
      <c r="J809" s="54">
        <f>+VLOOKUP(I809,[1]codpension!$A$4:$C$30,2,FALSE)</f>
        <v>17</v>
      </c>
      <c r="K809" s="54">
        <f>+VLOOKUP(I809,[1]codpension!$A$4:$D$30,4,FALSE)</f>
        <v>0</v>
      </c>
      <c r="L809" s="54">
        <f>+VLOOKUP(I809,[1]codpension!$A$4:$C$30,3,FALSE)</f>
        <v>0</v>
      </c>
    </row>
    <row r="810" spans="1:12">
      <c r="A810" s="48">
        <v>14</v>
      </c>
      <c r="B810" s="91">
        <v>341</v>
      </c>
      <c r="C810" s="55">
        <v>366515.16000000003</v>
      </c>
      <c r="D810" s="51">
        <v>1074.8245161290324</v>
      </c>
      <c r="E810" s="51">
        <v>89.568709677419363</v>
      </c>
      <c r="F810" s="52" t="s">
        <v>164</v>
      </c>
      <c r="G810" s="53" t="s">
        <v>153</v>
      </c>
      <c r="H810" s="48" t="s">
        <v>48</v>
      </c>
      <c r="I810" s="48" t="str">
        <f t="shared" si="12"/>
        <v>HUERFANOS-F</v>
      </c>
      <c r="J810" s="54">
        <f>+VLOOKUP(I810,[1]codpension!$A$4:$C$30,2,FALSE)</f>
        <v>17</v>
      </c>
      <c r="K810" s="54">
        <f>+VLOOKUP(I810,[1]codpension!$A$4:$D$30,4,FALSE)</f>
        <v>0</v>
      </c>
      <c r="L810" s="54">
        <f>+VLOOKUP(I810,[1]codpension!$A$4:$C$30,3,FALSE)</f>
        <v>0</v>
      </c>
    </row>
    <row r="811" spans="1:12">
      <c r="A811" s="48">
        <v>15</v>
      </c>
      <c r="B811" s="91">
        <v>425</v>
      </c>
      <c r="C811" s="55">
        <v>452070.1200000004</v>
      </c>
      <c r="D811" s="51">
        <v>1063.694400000001</v>
      </c>
      <c r="E811" s="51">
        <v>88.641200000000083</v>
      </c>
      <c r="F811" s="52" t="s">
        <v>164</v>
      </c>
      <c r="G811" s="53" t="s">
        <v>153</v>
      </c>
      <c r="H811" s="48" t="s">
        <v>48</v>
      </c>
      <c r="I811" s="48" t="str">
        <f t="shared" si="12"/>
        <v>HUERFANOS-F</v>
      </c>
      <c r="J811" s="54">
        <f>+VLOOKUP(I811,[1]codpension!$A$4:$C$30,2,FALSE)</f>
        <v>17</v>
      </c>
      <c r="K811" s="54">
        <f>+VLOOKUP(I811,[1]codpension!$A$4:$D$30,4,FALSE)</f>
        <v>0</v>
      </c>
      <c r="L811" s="54">
        <f>+VLOOKUP(I811,[1]codpension!$A$4:$C$30,3,FALSE)</f>
        <v>0</v>
      </c>
    </row>
    <row r="812" spans="1:12">
      <c r="A812" s="48">
        <v>16</v>
      </c>
      <c r="B812" s="91">
        <v>445</v>
      </c>
      <c r="C812" s="55">
        <v>480248.40000000014</v>
      </c>
      <c r="D812" s="51">
        <v>1079.2098876404498</v>
      </c>
      <c r="E812" s="51">
        <v>89.93415730337081</v>
      </c>
      <c r="F812" s="52" t="s">
        <v>164</v>
      </c>
      <c r="G812" s="53" t="s">
        <v>153</v>
      </c>
      <c r="H812" s="48" t="s">
        <v>48</v>
      </c>
      <c r="I812" s="48" t="str">
        <f t="shared" si="12"/>
        <v>HUERFANOS-F</v>
      </c>
      <c r="J812" s="54">
        <f>+VLOOKUP(I812,[1]codpension!$A$4:$C$30,2,FALSE)</f>
        <v>17</v>
      </c>
      <c r="K812" s="54">
        <f>+VLOOKUP(I812,[1]codpension!$A$4:$D$30,4,FALSE)</f>
        <v>0</v>
      </c>
      <c r="L812" s="54">
        <f>+VLOOKUP(I812,[1]codpension!$A$4:$C$30,3,FALSE)</f>
        <v>0</v>
      </c>
    </row>
    <row r="813" spans="1:12">
      <c r="A813" s="48">
        <v>17</v>
      </c>
      <c r="B813" s="91">
        <v>500</v>
      </c>
      <c r="C813" s="55">
        <v>526088.52000000072</v>
      </c>
      <c r="D813" s="51">
        <v>1052.1770400000014</v>
      </c>
      <c r="E813" s="51">
        <v>87.681420000000116</v>
      </c>
      <c r="F813" s="52" t="s">
        <v>164</v>
      </c>
      <c r="G813" s="53" t="s">
        <v>153</v>
      </c>
      <c r="H813" s="48" t="s">
        <v>48</v>
      </c>
      <c r="I813" s="48" t="str">
        <f t="shared" si="12"/>
        <v>HUERFANOS-F</v>
      </c>
      <c r="J813" s="54">
        <f>+VLOOKUP(I813,[1]codpension!$A$4:$C$30,2,FALSE)</f>
        <v>17</v>
      </c>
      <c r="K813" s="54">
        <f>+VLOOKUP(I813,[1]codpension!$A$4:$D$30,4,FALSE)</f>
        <v>0</v>
      </c>
      <c r="L813" s="54">
        <f>+VLOOKUP(I813,[1]codpension!$A$4:$C$30,3,FALSE)</f>
        <v>0</v>
      </c>
    </row>
    <row r="814" spans="1:12" ht="15" thickBot="1">
      <c r="A814" s="57">
        <v>18</v>
      </c>
      <c r="B814" s="92">
        <v>27</v>
      </c>
      <c r="C814" s="64">
        <v>25149.360000000001</v>
      </c>
      <c r="D814" s="65">
        <v>931.45777777777778</v>
      </c>
      <c r="E814" s="65">
        <v>77.621481481481482</v>
      </c>
      <c r="F814" s="66" t="s">
        <v>164</v>
      </c>
      <c r="G814" s="67" t="s">
        <v>153</v>
      </c>
      <c r="H814" s="57" t="s">
        <v>48</v>
      </c>
      <c r="I814" s="57" t="str">
        <f t="shared" si="12"/>
        <v>HUERFANOS-F</v>
      </c>
      <c r="J814" s="68">
        <f>+VLOOKUP(I814,[1]codpension!$A$4:$C$30,2,FALSE)</f>
        <v>17</v>
      </c>
      <c r="K814" s="68">
        <f>+VLOOKUP(I814,[1]codpension!$A$4:$D$30,4,FALSE)</f>
        <v>0</v>
      </c>
      <c r="L814" s="68">
        <f>+VLOOKUP(I814,[1]codpension!$A$4:$C$30,3,FALSE)</f>
        <v>0</v>
      </c>
    </row>
    <row r="815" spans="1:12" ht="15" thickTop="1">
      <c r="A815" s="56">
        <v>15</v>
      </c>
      <c r="B815" s="90">
        <v>1</v>
      </c>
      <c r="C815" s="58">
        <v>1737.72</v>
      </c>
      <c r="D815" s="59">
        <v>1737.72</v>
      </c>
      <c r="E815" s="59">
        <v>144.81</v>
      </c>
      <c r="F815" s="60" t="s">
        <v>165</v>
      </c>
      <c r="G815" s="61" t="s">
        <v>153</v>
      </c>
      <c r="H815" s="56" t="s">
        <v>48</v>
      </c>
      <c r="I815" s="56" t="str">
        <f t="shared" si="12"/>
        <v>HUERFANOS INVALIDOS-F</v>
      </c>
      <c r="J815" s="62">
        <f>+VLOOKUP(I815,[1]codpension!$A$4:$C$30,2,FALSE)</f>
        <v>9</v>
      </c>
      <c r="K815" s="62">
        <f>+VLOOKUP(I815,[1]codpension!$A$4:$D$30,4,FALSE)</f>
        <v>0</v>
      </c>
      <c r="L815" s="62">
        <f>+VLOOKUP(I815,[1]codpension!$A$4:$C$30,3,FALSE)</f>
        <v>0</v>
      </c>
    </row>
    <row r="816" spans="1:12">
      <c r="A816" s="48">
        <v>18</v>
      </c>
      <c r="B816" s="91">
        <v>1</v>
      </c>
      <c r="C816" s="55">
        <v>718.32</v>
      </c>
      <c r="D816" s="51">
        <v>718.32</v>
      </c>
      <c r="E816" s="51">
        <v>59.860000000000007</v>
      </c>
      <c r="F816" s="52" t="s">
        <v>165</v>
      </c>
      <c r="G816" s="53" t="s">
        <v>153</v>
      </c>
      <c r="H816" s="48" t="s">
        <v>48</v>
      </c>
      <c r="I816" s="48" t="str">
        <f t="shared" si="12"/>
        <v>HUERFANOS INVALIDOS-F</v>
      </c>
      <c r="J816" s="54">
        <f>+VLOOKUP(I816,[1]codpension!$A$4:$C$30,2,FALSE)</f>
        <v>9</v>
      </c>
      <c r="K816" s="54">
        <f>+VLOOKUP(I816,[1]codpension!$A$4:$D$30,4,FALSE)</f>
        <v>0</v>
      </c>
      <c r="L816" s="54">
        <f>+VLOOKUP(I816,[1]codpension!$A$4:$C$30,3,FALSE)</f>
        <v>0</v>
      </c>
    </row>
    <row r="817" spans="1:12">
      <c r="A817" s="48">
        <v>19</v>
      </c>
      <c r="B817" s="91">
        <v>3</v>
      </c>
      <c r="C817" s="55">
        <v>2636.2799999999997</v>
      </c>
      <c r="D817" s="51">
        <v>878.75999999999988</v>
      </c>
      <c r="E817" s="51">
        <v>73.22999999999999</v>
      </c>
      <c r="F817" s="52" t="s">
        <v>165</v>
      </c>
      <c r="G817" s="53" t="s">
        <v>153</v>
      </c>
      <c r="H817" s="48" t="s">
        <v>48</v>
      </c>
      <c r="I817" s="48" t="str">
        <f t="shared" si="12"/>
        <v>HUERFANOS INVALIDOS-F</v>
      </c>
      <c r="J817" s="54">
        <f>+VLOOKUP(I817,[1]codpension!$A$4:$C$30,2,FALSE)</f>
        <v>9</v>
      </c>
      <c r="K817" s="54">
        <f>+VLOOKUP(I817,[1]codpension!$A$4:$D$30,4,FALSE)</f>
        <v>0</v>
      </c>
      <c r="L817" s="54">
        <f>+VLOOKUP(I817,[1]codpension!$A$4:$C$30,3,FALSE)</f>
        <v>0</v>
      </c>
    </row>
    <row r="818" spans="1:12">
      <c r="A818" s="48">
        <v>20</v>
      </c>
      <c r="B818" s="91">
        <v>3</v>
      </c>
      <c r="C818" s="55">
        <v>3018.12</v>
      </c>
      <c r="D818" s="51">
        <v>1006.04</v>
      </c>
      <c r="E818" s="51">
        <v>83.836666666666659</v>
      </c>
      <c r="F818" s="52" t="s">
        <v>165</v>
      </c>
      <c r="G818" s="53" t="s">
        <v>153</v>
      </c>
      <c r="H818" s="48" t="s">
        <v>48</v>
      </c>
      <c r="I818" s="48" t="str">
        <f t="shared" si="12"/>
        <v>HUERFANOS INVALIDOS-F</v>
      </c>
      <c r="J818" s="54">
        <f>+VLOOKUP(I818,[1]codpension!$A$4:$C$30,2,FALSE)</f>
        <v>9</v>
      </c>
      <c r="K818" s="54">
        <f>+VLOOKUP(I818,[1]codpension!$A$4:$D$30,4,FALSE)</f>
        <v>0</v>
      </c>
      <c r="L818" s="54">
        <f>+VLOOKUP(I818,[1]codpension!$A$4:$C$30,3,FALSE)</f>
        <v>0</v>
      </c>
    </row>
    <row r="819" spans="1:12">
      <c r="A819" s="48">
        <v>21</v>
      </c>
      <c r="B819" s="91">
        <v>11</v>
      </c>
      <c r="C819" s="55">
        <v>12822.6</v>
      </c>
      <c r="D819" s="51">
        <v>1165.6909090909091</v>
      </c>
      <c r="E819" s="51">
        <v>97.140909090909091</v>
      </c>
      <c r="F819" s="52" t="s">
        <v>165</v>
      </c>
      <c r="G819" s="53" t="s">
        <v>153</v>
      </c>
      <c r="H819" s="48" t="s">
        <v>48</v>
      </c>
      <c r="I819" s="48" t="str">
        <f t="shared" si="12"/>
        <v>HUERFANOS INVALIDOS-F</v>
      </c>
      <c r="J819" s="54">
        <f>+VLOOKUP(I819,[1]codpension!$A$4:$C$30,2,FALSE)</f>
        <v>9</v>
      </c>
      <c r="K819" s="54">
        <f>+VLOOKUP(I819,[1]codpension!$A$4:$D$30,4,FALSE)</f>
        <v>0</v>
      </c>
      <c r="L819" s="54">
        <f>+VLOOKUP(I819,[1]codpension!$A$4:$C$30,3,FALSE)</f>
        <v>0</v>
      </c>
    </row>
    <row r="820" spans="1:12">
      <c r="A820" s="48">
        <v>22</v>
      </c>
      <c r="B820" s="91">
        <v>17</v>
      </c>
      <c r="C820" s="55">
        <v>15781.679999999998</v>
      </c>
      <c r="D820" s="51">
        <v>928.33411764705875</v>
      </c>
      <c r="E820" s="51">
        <v>77.361176470588234</v>
      </c>
      <c r="F820" s="52" t="s">
        <v>165</v>
      </c>
      <c r="G820" s="53" t="s">
        <v>153</v>
      </c>
      <c r="H820" s="48" t="s">
        <v>48</v>
      </c>
      <c r="I820" s="48" t="str">
        <f t="shared" si="12"/>
        <v>HUERFANOS INVALIDOS-F</v>
      </c>
      <c r="J820" s="54">
        <f>+VLOOKUP(I820,[1]codpension!$A$4:$C$30,2,FALSE)</f>
        <v>9</v>
      </c>
      <c r="K820" s="54">
        <f>+VLOOKUP(I820,[1]codpension!$A$4:$D$30,4,FALSE)</f>
        <v>0</v>
      </c>
      <c r="L820" s="54">
        <f>+VLOOKUP(I820,[1]codpension!$A$4:$C$30,3,FALSE)</f>
        <v>0</v>
      </c>
    </row>
    <row r="821" spans="1:12">
      <c r="A821" s="48">
        <v>23</v>
      </c>
      <c r="B821" s="91">
        <v>14</v>
      </c>
      <c r="C821" s="55">
        <v>14227.08</v>
      </c>
      <c r="D821" s="51">
        <v>1016.22</v>
      </c>
      <c r="E821" s="51">
        <v>84.685000000000002</v>
      </c>
      <c r="F821" s="52" t="s">
        <v>165</v>
      </c>
      <c r="G821" s="53" t="s">
        <v>153</v>
      </c>
      <c r="H821" s="48" t="s">
        <v>48</v>
      </c>
      <c r="I821" s="48" t="str">
        <f t="shared" si="12"/>
        <v>HUERFANOS INVALIDOS-F</v>
      </c>
      <c r="J821" s="54">
        <f>+VLOOKUP(I821,[1]codpension!$A$4:$C$30,2,FALSE)</f>
        <v>9</v>
      </c>
      <c r="K821" s="54">
        <f>+VLOOKUP(I821,[1]codpension!$A$4:$D$30,4,FALSE)</f>
        <v>0</v>
      </c>
      <c r="L821" s="54">
        <f>+VLOOKUP(I821,[1]codpension!$A$4:$C$30,3,FALSE)</f>
        <v>0</v>
      </c>
    </row>
    <row r="822" spans="1:12">
      <c r="A822" s="48">
        <v>24</v>
      </c>
      <c r="B822" s="91">
        <v>9</v>
      </c>
      <c r="C822" s="55">
        <v>8010.48</v>
      </c>
      <c r="D822" s="51">
        <v>890.05333333333328</v>
      </c>
      <c r="E822" s="51">
        <v>74.171111111111102</v>
      </c>
      <c r="F822" s="52" t="s">
        <v>165</v>
      </c>
      <c r="G822" s="53" t="s">
        <v>153</v>
      </c>
      <c r="H822" s="48" t="s">
        <v>48</v>
      </c>
      <c r="I822" s="48" t="str">
        <f t="shared" si="12"/>
        <v>HUERFANOS INVALIDOS-F</v>
      </c>
      <c r="J822" s="54">
        <f>+VLOOKUP(I822,[1]codpension!$A$4:$C$30,2,FALSE)</f>
        <v>9</v>
      </c>
      <c r="K822" s="54">
        <f>+VLOOKUP(I822,[1]codpension!$A$4:$D$30,4,FALSE)</f>
        <v>0</v>
      </c>
      <c r="L822" s="54">
        <f>+VLOOKUP(I822,[1]codpension!$A$4:$C$30,3,FALSE)</f>
        <v>0</v>
      </c>
    </row>
    <row r="823" spans="1:12">
      <c r="A823" s="48">
        <v>25</v>
      </c>
      <c r="B823" s="91">
        <v>7</v>
      </c>
      <c r="C823" s="55">
        <v>5927.5200000000013</v>
      </c>
      <c r="D823" s="51">
        <v>846.78857142857157</v>
      </c>
      <c r="E823" s="51">
        <v>70.565714285714293</v>
      </c>
      <c r="F823" s="52" t="s">
        <v>165</v>
      </c>
      <c r="G823" s="53" t="s">
        <v>153</v>
      </c>
      <c r="H823" s="48" t="s">
        <v>48</v>
      </c>
      <c r="I823" s="48" t="str">
        <f t="shared" si="12"/>
        <v>HUERFANOS INVALIDOS-F</v>
      </c>
      <c r="J823" s="54">
        <f>+VLOOKUP(I823,[1]codpension!$A$4:$C$30,2,FALSE)</f>
        <v>9</v>
      </c>
      <c r="K823" s="54">
        <f>+VLOOKUP(I823,[1]codpension!$A$4:$D$30,4,FALSE)</f>
        <v>0</v>
      </c>
      <c r="L823" s="54">
        <f>+VLOOKUP(I823,[1]codpension!$A$4:$C$30,3,FALSE)</f>
        <v>0</v>
      </c>
    </row>
    <row r="824" spans="1:12">
      <c r="A824" s="48">
        <v>26</v>
      </c>
      <c r="B824" s="91">
        <v>13</v>
      </c>
      <c r="C824" s="55">
        <v>11614.68</v>
      </c>
      <c r="D824" s="51">
        <v>893.43692307692311</v>
      </c>
      <c r="E824" s="51">
        <v>74.453076923076921</v>
      </c>
      <c r="F824" s="52" t="s">
        <v>165</v>
      </c>
      <c r="G824" s="53" t="s">
        <v>153</v>
      </c>
      <c r="H824" s="48" t="s">
        <v>48</v>
      </c>
      <c r="I824" s="48" t="str">
        <f t="shared" si="12"/>
        <v>HUERFANOS INVALIDOS-F</v>
      </c>
      <c r="J824" s="54">
        <f>+VLOOKUP(I824,[1]codpension!$A$4:$C$30,2,FALSE)</f>
        <v>9</v>
      </c>
      <c r="K824" s="54">
        <f>+VLOOKUP(I824,[1]codpension!$A$4:$D$30,4,FALSE)</f>
        <v>0</v>
      </c>
      <c r="L824" s="54">
        <f>+VLOOKUP(I824,[1]codpension!$A$4:$C$30,3,FALSE)</f>
        <v>0</v>
      </c>
    </row>
    <row r="825" spans="1:12">
      <c r="A825" s="48">
        <v>27</v>
      </c>
      <c r="B825" s="91">
        <v>19</v>
      </c>
      <c r="C825" s="55">
        <v>29627.519999999997</v>
      </c>
      <c r="D825" s="51">
        <v>1559.3431578947366</v>
      </c>
      <c r="E825" s="51">
        <v>129.94526315789471</v>
      </c>
      <c r="F825" s="52" t="s">
        <v>165</v>
      </c>
      <c r="G825" s="53" t="s">
        <v>153</v>
      </c>
      <c r="H825" s="48" t="s">
        <v>48</v>
      </c>
      <c r="I825" s="48" t="str">
        <f t="shared" si="12"/>
        <v>HUERFANOS INVALIDOS-F</v>
      </c>
      <c r="J825" s="54">
        <f>+VLOOKUP(I825,[1]codpension!$A$4:$C$30,2,FALSE)</f>
        <v>9</v>
      </c>
      <c r="K825" s="54">
        <f>+VLOOKUP(I825,[1]codpension!$A$4:$D$30,4,FALSE)</f>
        <v>0</v>
      </c>
      <c r="L825" s="54">
        <f>+VLOOKUP(I825,[1]codpension!$A$4:$C$30,3,FALSE)</f>
        <v>0</v>
      </c>
    </row>
    <row r="826" spans="1:12">
      <c r="A826" s="48">
        <v>28</v>
      </c>
      <c r="B826" s="91">
        <v>9</v>
      </c>
      <c r="C826" s="55">
        <v>13594.199999999999</v>
      </c>
      <c r="D826" s="51">
        <v>1510.4666666666665</v>
      </c>
      <c r="E826" s="51">
        <v>125.87222222222221</v>
      </c>
      <c r="F826" s="52" t="s">
        <v>165</v>
      </c>
      <c r="G826" s="53" t="s">
        <v>153</v>
      </c>
      <c r="H826" s="48" t="s">
        <v>48</v>
      </c>
      <c r="I826" s="48" t="str">
        <f t="shared" si="12"/>
        <v>HUERFANOS INVALIDOS-F</v>
      </c>
      <c r="J826" s="54">
        <f>+VLOOKUP(I826,[1]codpension!$A$4:$C$30,2,FALSE)</f>
        <v>9</v>
      </c>
      <c r="K826" s="54">
        <f>+VLOOKUP(I826,[1]codpension!$A$4:$D$30,4,FALSE)</f>
        <v>0</v>
      </c>
      <c r="L826" s="54">
        <f>+VLOOKUP(I826,[1]codpension!$A$4:$C$30,3,FALSE)</f>
        <v>0</v>
      </c>
    </row>
    <row r="827" spans="1:12">
      <c r="A827" s="48">
        <v>29</v>
      </c>
      <c r="B827" s="91">
        <v>9</v>
      </c>
      <c r="C827" s="55">
        <v>10794.24</v>
      </c>
      <c r="D827" s="51">
        <v>1199.3599999999999</v>
      </c>
      <c r="E827" s="51">
        <v>99.946666666666658</v>
      </c>
      <c r="F827" s="52" t="s">
        <v>165</v>
      </c>
      <c r="G827" s="53" t="s">
        <v>153</v>
      </c>
      <c r="H827" s="48" t="s">
        <v>48</v>
      </c>
      <c r="I827" s="48" t="str">
        <f t="shared" si="12"/>
        <v>HUERFANOS INVALIDOS-F</v>
      </c>
      <c r="J827" s="54">
        <f>+VLOOKUP(I827,[1]codpension!$A$4:$C$30,2,FALSE)</f>
        <v>9</v>
      </c>
      <c r="K827" s="54">
        <f>+VLOOKUP(I827,[1]codpension!$A$4:$D$30,4,FALSE)</f>
        <v>0</v>
      </c>
      <c r="L827" s="54">
        <f>+VLOOKUP(I827,[1]codpension!$A$4:$C$30,3,FALSE)</f>
        <v>0</v>
      </c>
    </row>
    <row r="828" spans="1:12">
      <c r="A828" s="48">
        <v>30</v>
      </c>
      <c r="B828" s="91">
        <v>14</v>
      </c>
      <c r="C828" s="55">
        <v>15083.52</v>
      </c>
      <c r="D828" s="51">
        <v>1077.3942857142858</v>
      </c>
      <c r="E828" s="51">
        <v>89.782857142857154</v>
      </c>
      <c r="F828" s="52" t="s">
        <v>165</v>
      </c>
      <c r="G828" s="53" t="s">
        <v>153</v>
      </c>
      <c r="H828" s="48" t="s">
        <v>48</v>
      </c>
      <c r="I828" s="48" t="str">
        <f t="shared" si="12"/>
        <v>HUERFANOS INVALIDOS-F</v>
      </c>
      <c r="J828" s="54">
        <f>+VLOOKUP(I828,[1]codpension!$A$4:$C$30,2,FALSE)</f>
        <v>9</v>
      </c>
      <c r="K828" s="54">
        <f>+VLOOKUP(I828,[1]codpension!$A$4:$D$30,4,FALSE)</f>
        <v>0</v>
      </c>
      <c r="L828" s="54">
        <f>+VLOOKUP(I828,[1]codpension!$A$4:$C$30,3,FALSE)</f>
        <v>0</v>
      </c>
    </row>
    <row r="829" spans="1:12">
      <c r="A829" s="48">
        <v>31</v>
      </c>
      <c r="B829" s="91">
        <v>15</v>
      </c>
      <c r="C829" s="55">
        <v>15001.679999999998</v>
      </c>
      <c r="D829" s="51">
        <v>1000.1119999999999</v>
      </c>
      <c r="E829" s="51">
        <v>83.342666666666659</v>
      </c>
      <c r="F829" s="52" t="s">
        <v>165</v>
      </c>
      <c r="G829" s="53" t="s">
        <v>153</v>
      </c>
      <c r="H829" s="48" t="s">
        <v>48</v>
      </c>
      <c r="I829" s="48" t="str">
        <f t="shared" si="12"/>
        <v>HUERFANOS INVALIDOS-F</v>
      </c>
      <c r="J829" s="54">
        <f>+VLOOKUP(I829,[1]codpension!$A$4:$C$30,2,FALSE)</f>
        <v>9</v>
      </c>
      <c r="K829" s="54">
        <f>+VLOOKUP(I829,[1]codpension!$A$4:$D$30,4,FALSE)</f>
        <v>0</v>
      </c>
      <c r="L829" s="54">
        <f>+VLOOKUP(I829,[1]codpension!$A$4:$C$30,3,FALSE)</f>
        <v>0</v>
      </c>
    </row>
    <row r="830" spans="1:12">
      <c r="A830" s="48">
        <v>32</v>
      </c>
      <c r="B830" s="91">
        <v>17</v>
      </c>
      <c r="C830" s="55">
        <v>19332.599999999999</v>
      </c>
      <c r="D830" s="51">
        <v>1137.2117647058822</v>
      </c>
      <c r="E830" s="51">
        <v>94.767647058823513</v>
      </c>
      <c r="F830" s="52" t="s">
        <v>165</v>
      </c>
      <c r="G830" s="53" t="s">
        <v>153</v>
      </c>
      <c r="H830" s="48" t="s">
        <v>48</v>
      </c>
      <c r="I830" s="48" t="str">
        <f t="shared" si="12"/>
        <v>HUERFANOS INVALIDOS-F</v>
      </c>
      <c r="J830" s="54">
        <f>+VLOOKUP(I830,[1]codpension!$A$4:$C$30,2,FALSE)</f>
        <v>9</v>
      </c>
      <c r="K830" s="54">
        <f>+VLOOKUP(I830,[1]codpension!$A$4:$D$30,4,FALSE)</f>
        <v>0</v>
      </c>
      <c r="L830" s="54">
        <f>+VLOOKUP(I830,[1]codpension!$A$4:$C$30,3,FALSE)</f>
        <v>0</v>
      </c>
    </row>
    <row r="831" spans="1:12">
      <c r="A831" s="48">
        <v>33</v>
      </c>
      <c r="B831" s="91">
        <v>13</v>
      </c>
      <c r="C831" s="55">
        <v>14240.04</v>
      </c>
      <c r="D831" s="51">
        <v>1095.3876923076923</v>
      </c>
      <c r="E831" s="51">
        <v>91.282307692307697</v>
      </c>
      <c r="F831" s="52" t="s">
        <v>165</v>
      </c>
      <c r="G831" s="53" t="s">
        <v>153</v>
      </c>
      <c r="H831" s="48" t="s">
        <v>48</v>
      </c>
      <c r="I831" s="48" t="str">
        <f t="shared" si="12"/>
        <v>HUERFANOS INVALIDOS-F</v>
      </c>
      <c r="J831" s="54">
        <f>+VLOOKUP(I831,[1]codpension!$A$4:$C$30,2,FALSE)</f>
        <v>9</v>
      </c>
      <c r="K831" s="54">
        <f>+VLOOKUP(I831,[1]codpension!$A$4:$D$30,4,FALSE)</f>
        <v>0</v>
      </c>
      <c r="L831" s="54">
        <f>+VLOOKUP(I831,[1]codpension!$A$4:$C$30,3,FALSE)</f>
        <v>0</v>
      </c>
    </row>
    <row r="832" spans="1:12">
      <c r="A832" s="48">
        <v>34</v>
      </c>
      <c r="B832" s="91">
        <v>20</v>
      </c>
      <c r="C832" s="55">
        <v>19629.240000000002</v>
      </c>
      <c r="D832" s="51">
        <v>981.4620000000001</v>
      </c>
      <c r="E832" s="51">
        <v>81.788500000000013</v>
      </c>
      <c r="F832" s="52" t="s">
        <v>165</v>
      </c>
      <c r="G832" s="53" t="s">
        <v>153</v>
      </c>
      <c r="H832" s="48" t="s">
        <v>48</v>
      </c>
      <c r="I832" s="48" t="str">
        <f t="shared" si="12"/>
        <v>HUERFANOS INVALIDOS-F</v>
      </c>
      <c r="J832" s="54">
        <f>+VLOOKUP(I832,[1]codpension!$A$4:$C$30,2,FALSE)</f>
        <v>9</v>
      </c>
      <c r="K832" s="54">
        <f>+VLOOKUP(I832,[1]codpension!$A$4:$D$30,4,FALSE)</f>
        <v>0</v>
      </c>
      <c r="L832" s="54">
        <f>+VLOOKUP(I832,[1]codpension!$A$4:$C$30,3,FALSE)</f>
        <v>0</v>
      </c>
    </row>
    <row r="833" spans="1:12">
      <c r="A833" s="48">
        <v>35</v>
      </c>
      <c r="B833" s="91">
        <v>18</v>
      </c>
      <c r="C833" s="55">
        <v>22846.560000000005</v>
      </c>
      <c r="D833" s="51">
        <v>1269.2533333333336</v>
      </c>
      <c r="E833" s="51">
        <v>105.77111111111113</v>
      </c>
      <c r="F833" s="52" t="s">
        <v>165</v>
      </c>
      <c r="G833" s="53" t="s">
        <v>153</v>
      </c>
      <c r="H833" s="48" t="s">
        <v>48</v>
      </c>
      <c r="I833" s="48" t="str">
        <f t="shared" si="12"/>
        <v>HUERFANOS INVALIDOS-F</v>
      </c>
      <c r="J833" s="54">
        <f>+VLOOKUP(I833,[1]codpension!$A$4:$C$30,2,FALSE)</f>
        <v>9</v>
      </c>
      <c r="K833" s="54">
        <f>+VLOOKUP(I833,[1]codpension!$A$4:$D$30,4,FALSE)</f>
        <v>0</v>
      </c>
      <c r="L833" s="54">
        <f>+VLOOKUP(I833,[1]codpension!$A$4:$C$30,3,FALSE)</f>
        <v>0</v>
      </c>
    </row>
    <row r="834" spans="1:12">
      <c r="A834" s="48">
        <v>36</v>
      </c>
      <c r="B834" s="91">
        <v>25</v>
      </c>
      <c r="C834" s="55">
        <v>26302.919999999995</v>
      </c>
      <c r="D834" s="51">
        <v>1052.1167999999998</v>
      </c>
      <c r="E834" s="51">
        <v>87.676399999999987</v>
      </c>
      <c r="F834" s="52" t="s">
        <v>165</v>
      </c>
      <c r="G834" s="53" t="s">
        <v>153</v>
      </c>
      <c r="H834" s="48" t="s">
        <v>48</v>
      </c>
      <c r="I834" s="48" t="str">
        <f t="shared" si="12"/>
        <v>HUERFANOS INVALIDOS-F</v>
      </c>
      <c r="J834" s="54">
        <f>+VLOOKUP(I834,[1]codpension!$A$4:$C$30,2,FALSE)</f>
        <v>9</v>
      </c>
      <c r="K834" s="54">
        <f>+VLOOKUP(I834,[1]codpension!$A$4:$D$30,4,FALSE)</f>
        <v>0</v>
      </c>
      <c r="L834" s="54">
        <f>+VLOOKUP(I834,[1]codpension!$A$4:$C$30,3,FALSE)</f>
        <v>0</v>
      </c>
    </row>
    <row r="835" spans="1:12">
      <c r="A835" s="48">
        <v>37</v>
      </c>
      <c r="B835" s="91">
        <v>19</v>
      </c>
      <c r="C835" s="55">
        <v>25550.159999999989</v>
      </c>
      <c r="D835" s="51">
        <v>1344.7452631578942</v>
      </c>
      <c r="E835" s="51">
        <v>112.06210526315785</v>
      </c>
      <c r="F835" s="52" t="s">
        <v>165</v>
      </c>
      <c r="G835" s="53" t="s">
        <v>153</v>
      </c>
      <c r="H835" s="48" t="s">
        <v>48</v>
      </c>
      <c r="I835" s="48" t="str">
        <f t="shared" si="12"/>
        <v>HUERFANOS INVALIDOS-F</v>
      </c>
      <c r="J835" s="54">
        <f>+VLOOKUP(I835,[1]codpension!$A$4:$C$30,2,FALSE)</f>
        <v>9</v>
      </c>
      <c r="K835" s="54">
        <f>+VLOOKUP(I835,[1]codpension!$A$4:$D$30,4,FALSE)</f>
        <v>0</v>
      </c>
      <c r="L835" s="54">
        <f>+VLOOKUP(I835,[1]codpension!$A$4:$C$30,3,FALSE)</f>
        <v>0</v>
      </c>
    </row>
    <row r="836" spans="1:12">
      <c r="A836" s="48">
        <v>38</v>
      </c>
      <c r="B836" s="91">
        <v>17</v>
      </c>
      <c r="C836" s="55">
        <v>17968.8</v>
      </c>
      <c r="D836" s="51">
        <v>1056.9882352941177</v>
      </c>
      <c r="E836" s="51">
        <v>88.082352941176467</v>
      </c>
      <c r="F836" s="52" t="s">
        <v>165</v>
      </c>
      <c r="G836" s="53" t="s">
        <v>153</v>
      </c>
      <c r="H836" s="48" t="s">
        <v>48</v>
      </c>
      <c r="I836" s="48" t="str">
        <f t="shared" ref="I836:I899" si="13">+F836&amp;"-"&amp;H836</f>
        <v>HUERFANOS INVALIDOS-F</v>
      </c>
      <c r="J836" s="54">
        <f>+VLOOKUP(I836,[1]codpension!$A$4:$C$30,2,FALSE)</f>
        <v>9</v>
      </c>
      <c r="K836" s="54">
        <f>+VLOOKUP(I836,[1]codpension!$A$4:$D$30,4,FALSE)</f>
        <v>0</v>
      </c>
      <c r="L836" s="54">
        <f>+VLOOKUP(I836,[1]codpension!$A$4:$C$30,3,FALSE)</f>
        <v>0</v>
      </c>
    </row>
    <row r="837" spans="1:12">
      <c r="A837" s="48">
        <v>39</v>
      </c>
      <c r="B837" s="91">
        <v>21</v>
      </c>
      <c r="C837" s="55">
        <v>20430.960000000003</v>
      </c>
      <c r="D837" s="51">
        <v>972.90285714285733</v>
      </c>
      <c r="E837" s="51">
        <v>81.075238095238106</v>
      </c>
      <c r="F837" s="52" t="s">
        <v>165</v>
      </c>
      <c r="G837" s="53" t="s">
        <v>153</v>
      </c>
      <c r="H837" s="48" t="s">
        <v>48</v>
      </c>
      <c r="I837" s="48" t="str">
        <f t="shared" si="13"/>
        <v>HUERFANOS INVALIDOS-F</v>
      </c>
      <c r="J837" s="54">
        <f>+VLOOKUP(I837,[1]codpension!$A$4:$C$30,2,FALSE)</f>
        <v>9</v>
      </c>
      <c r="K837" s="54">
        <f>+VLOOKUP(I837,[1]codpension!$A$4:$D$30,4,FALSE)</f>
        <v>0</v>
      </c>
      <c r="L837" s="54">
        <f>+VLOOKUP(I837,[1]codpension!$A$4:$C$30,3,FALSE)</f>
        <v>0</v>
      </c>
    </row>
    <row r="838" spans="1:12">
      <c r="A838" s="48">
        <v>40</v>
      </c>
      <c r="B838" s="91">
        <v>17</v>
      </c>
      <c r="C838" s="55">
        <v>18977.400000000001</v>
      </c>
      <c r="D838" s="51">
        <v>1116.3176470588237</v>
      </c>
      <c r="E838" s="51">
        <v>93.026470588235313</v>
      </c>
      <c r="F838" s="52" t="s">
        <v>165</v>
      </c>
      <c r="G838" s="53" t="s">
        <v>153</v>
      </c>
      <c r="H838" s="48" t="s">
        <v>48</v>
      </c>
      <c r="I838" s="48" t="str">
        <f t="shared" si="13"/>
        <v>HUERFANOS INVALIDOS-F</v>
      </c>
      <c r="J838" s="54">
        <f>+VLOOKUP(I838,[1]codpension!$A$4:$C$30,2,FALSE)</f>
        <v>9</v>
      </c>
      <c r="K838" s="54">
        <f>+VLOOKUP(I838,[1]codpension!$A$4:$D$30,4,FALSE)</f>
        <v>0</v>
      </c>
      <c r="L838" s="54">
        <f>+VLOOKUP(I838,[1]codpension!$A$4:$C$30,3,FALSE)</f>
        <v>0</v>
      </c>
    </row>
    <row r="839" spans="1:12">
      <c r="A839" s="48">
        <v>41</v>
      </c>
      <c r="B839" s="91">
        <v>24</v>
      </c>
      <c r="C839" s="55">
        <v>27361.800000000003</v>
      </c>
      <c r="D839" s="51">
        <v>1140.075</v>
      </c>
      <c r="E839" s="51">
        <v>95.006250000000009</v>
      </c>
      <c r="F839" s="52" t="s">
        <v>165</v>
      </c>
      <c r="G839" s="53" t="s">
        <v>153</v>
      </c>
      <c r="H839" s="48" t="s">
        <v>48</v>
      </c>
      <c r="I839" s="48" t="str">
        <f t="shared" si="13"/>
        <v>HUERFANOS INVALIDOS-F</v>
      </c>
      <c r="J839" s="54">
        <f>+VLOOKUP(I839,[1]codpension!$A$4:$C$30,2,FALSE)</f>
        <v>9</v>
      </c>
      <c r="K839" s="54">
        <f>+VLOOKUP(I839,[1]codpension!$A$4:$D$30,4,FALSE)</f>
        <v>0</v>
      </c>
      <c r="L839" s="54">
        <f>+VLOOKUP(I839,[1]codpension!$A$4:$C$30,3,FALSE)</f>
        <v>0</v>
      </c>
    </row>
    <row r="840" spans="1:12">
      <c r="A840" s="48">
        <v>42</v>
      </c>
      <c r="B840" s="91">
        <v>23</v>
      </c>
      <c r="C840" s="55">
        <v>46564.56</v>
      </c>
      <c r="D840" s="51">
        <v>2024.5460869565215</v>
      </c>
      <c r="E840" s="51">
        <v>168.71217391304347</v>
      </c>
      <c r="F840" s="52" t="s">
        <v>165</v>
      </c>
      <c r="G840" s="53" t="s">
        <v>153</v>
      </c>
      <c r="H840" s="48" t="s">
        <v>48</v>
      </c>
      <c r="I840" s="48" t="str">
        <f t="shared" si="13"/>
        <v>HUERFANOS INVALIDOS-F</v>
      </c>
      <c r="J840" s="54">
        <f>+VLOOKUP(I840,[1]codpension!$A$4:$C$30,2,FALSE)</f>
        <v>9</v>
      </c>
      <c r="K840" s="54">
        <f>+VLOOKUP(I840,[1]codpension!$A$4:$D$30,4,FALSE)</f>
        <v>0</v>
      </c>
      <c r="L840" s="54">
        <f>+VLOOKUP(I840,[1]codpension!$A$4:$C$30,3,FALSE)</f>
        <v>0</v>
      </c>
    </row>
    <row r="841" spans="1:12">
      <c r="A841" s="48">
        <v>43</v>
      </c>
      <c r="B841" s="91">
        <v>27</v>
      </c>
      <c r="C841" s="55">
        <v>42291.96</v>
      </c>
      <c r="D841" s="51">
        <v>1566.3688888888889</v>
      </c>
      <c r="E841" s="51">
        <v>130.53074074074075</v>
      </c>
      <c r="F841" s="52" t="s">
        <v>165</v>
      </c>
      <c r="G841" s="53" t="s">
        <v>153</v>
      </c>
      <c r="H841" s="48" t="s">
        <v>48</v>
      </c>
      <c r="I841" s="48" t="str">
        <f t="shared" si="13"/>
        <v>HUERFANOS INVALIDOS-F</v>
      </c>
      <c r="J841" s="54">
        <f>+VLOOKUP(I841,[1]codpension!$A$4:$C$30,2,FALSE)</f>
        <v>9</v>
      </c>
      <c r="K841" s="54">
        <f>+VLOOKUP(I841,[1]codpension!$A$4:$D$30,4,FALSE)</f>
        <v>0</v>
      </c>
      <c r="L841" s="54">
        <f>+VLOOKUP(I841,[1]codpension!$A$4:$C$30,3,FALSE)</f>
        <v>0</v>
      </c>
    </row>
    <row r="842" spans="1:12">
      <c r="A842" s="48">
        <v>44</v>
      </c>
      <c r="B842" s="91">
        <v>29</v>
      </c>
      <c r="C842" s="55">
        <v>39452.639999999999</v>
      </c>
      <c r="D842" s="51">
        <v>1360.4358620689654</v>
      </c>
      <c r="E842" s="51">
        <v>113.36965517241379</v>
      </c>
      <c r="F842" s="52" t="s">
        <v>165</v>
      </c>
      <c r="G842" s="53" t="s">
        <v>153</v>
      </c>
      <c r="H842" s="48" t="s">
        <v>48</v>
      </c>
      <c r="I842" s="48" t="str">
        <f t="shared" si="13"/>
        <v>HUERFANOS INVALIDOS-F</v>
      </c>
      <c r="J842" s="54">
        <f>+VLOOKUP(I842,[1]codpension!$A$4:$C$30,2,FALSE)</f>
        <v>9</v>
      </c>
      <c r="K842" s="54">
        <f>+VLOOKUP(I842,[1]codpension!$A$4:$D$30,4,FALSE)</f>
        <v>0</v>
      </c>
      <c r="L842" s="54">
        <f>+VLOOKUP(I842,[1]codpension!$A$4:$C$30,3,FALSE)</f>
        <v>0</v>
      </c>
    </row>
    <row r="843" spans="1:12">
      <c r="A843" s="48">
        <v>45</v>
      </c>
      <c r="B843" s="91">
        <v>32</v>
      </c>
      <c r="C843" s="55">
        <v>46220.159999999989</v>
      </c>
      <c r="D843" s="51">
        <v>1444.3799999999997</v>
      </c>
      <c r="E843" s="51">
        <v>120.36499999999997</v>
      </c>
      <c r="F843" s="52" t="s">
        <v>165</v>
      </c>
      <c r="G843" s="53" t="s">
        <v>153</v>
      </c>
      <c r="H843" s="48" t="s">
        <v>48</v>
      </c>
      <c r="I843" s="48" t="str">
        <f t="shared" si="13"/>
        <v>HUERFANOS INVALIDOS-F</v>
      </c>
      <c r="J843" s="54">
        <f>+VLOOKUP(I843,[1]codpension!$A$4:$C$30,2,FALSE)</f>
        <v>9</v>
      </c>
      <c r="K843" s="54">
        <f>+VLOOKUP(I843,[1]codpension!$A$4:$D$30,4,FALSE)</f>
        <v>0</v>
      </c>
      <c r="L843" s="54">
        <f>+VLOOKUP(I843,[1]codpension!$A$4:$C$30,3,FALSE)</f>
        <v>0</v>
      </c>
    </row>
    <row r="844" spans="1:12">
      <c r="A844" s="48">
        <v>46</v>
      </c>
      <c r="B844" s="91">
        <v>32</v>
      </c>
      <c r="C844" s="55">
        <v>41814.959999999992</v>
      </c>
      <c r="D844" s="51">
        <v>1306.7174999999997</v>
      </c>
      <c r="E844" s="51">
        <v>108.89312499999998</v>
      </c>
      <c r="F844" s="52" t="s">
        <v>165</v>
      </c>
      <c r="G844" s="53" t="s">
        <v>153</v>
      </c>
      <c r="H844" s="48" t="s">
        <v>48</v>
      </c>
      <c r="I844" s="48" t="str">
        <f t="shared" si="13"/>
        <v>HUERFANOS INVALIDOS-F</v>
      </c>
      <c r="J844" s="54">
        <f>+VLOOKUP(I844,[1]codpension!$A$4:$C$30,2,FALSE)</f>
        <v>9</v>
      </c>
      <c r="K844" s="54">
        <f>+VLOOKUP(I844,[1]codpension!$A$4:$D$30,4,FALSE)</f>
        <v>0</v>
      </c>
      <c r="L844" s="54">
        <f>+VLOOKUP(I844,[1]codpension!$A$4:$C$30,3,FALSE)</f>
        <v>0</v>
      </c>
    </row>
    <row r="845" spans="1:12">
      <c r="A845" s="48">
        <v>47</v>
      </c>
      <c r="B845" s="91">
        <v>31</v>
      </c>
      <c r="C845" s="55">
        <v>53193</v>
      </c>
      <c r="D845" s="51">
        <v>1715.9032258064517</v>
      </c>
      <c r="E845" s="51">
        <v>142.99193548387098</v>
      </c>
      <c r="F845" s="52" t="s">
        <v>165</v>
      </c>
      <c r="G845" s="53" t="s">
        <v>153</v>
      </c>
      <c r="H845" s="48" t="s">
        <v>48</v>
      </c>
      <c r="I845" s="48" t="str">
        <f t="shared" si="13"/>
        <v>HUERFANOS INVALIDOS-F</v>
      </c>
      <c r="J845" s="54">
        <f>+VLOOKUP(I845,[1]codpension!$A$4:$C$30,2,FALSE)</f>
        <v>9</v>
      </c>
      <c r="K845" s="54">
        <f>+VLOOKUP(I845,[1]codpension!$A$4:$D$30,4,FALSE)</f>
        <v>0</v>
      </c>
      <c r="L845" s="54">
        <f>+VLOOKUP(I845,[1]codpension!$A$4:$C$30,3,FALSE)</f>
        <v>0</v>
      </c>
    </row>
    <row r="846" spans="1:12">
      <c r="A846" s="48">
        <v>48</v>
      </c>
      <c r="B846" s="91">
        <v>33</v>
      </c>
      <c r="C846" s="55">
        <v>37935.600000000013</v>
      </c>
      <c r="D846" s="51">
        <v>1149.5636363636368</v>
      </c>
      <c r="E846" s="51">
        <v>95.796969696969725</v>
      </c>
      <c r="F846" s="52" t="s">
        <v>165</v>
      </c>
      <c r="G846" s="53" t="s">
        <v>153</v>
      </c>
      <c r="H846" s="48" t="s">
        <v>48</v>
      </c>
      <c r="I846" s="48" t="str">
        <f t="shared" si="13"/>
        <v>HUERFANOS INVALIDOS-F</v>
      </c>
      <c r="J846" s="54">
        <f>+VLOOKUP(I846,[1]codpension!$A$4:$C$30,2,FALSE)</f>
        <v>9</v>
      </c>
      <c r="K846" s="54">
        <f>+VLOOKUP(I846,[1]codpension!$A$4:$D$30,4,FALSE)</f>
        <v>0</v>
      </c>
      <c r="L846" s="54">
        <f>+VLOOKUP(I846,[1]codpension!$A$4:$C$30,3,FALSE)</f>
        <v>0</v>
      </c>
    </row>
    <row r="847" spans="1:12">
      <c r="A847" s="48">
        <v>49</v>
      </c>
      <c r="B847" s="91">
        <v>39</v>
      </c>
      <c r="C847" s="55">
        <v>62745.239999999976</v>
      </c>
      <c r="D847" s="51">
        <v>1608.852307692307</v>
      </c>
      <c r="E847" s="51">
        <v>134.07102564102559</v>
      </c>
      <c r="F847" s="52" t="s">
        <v>165</v>
      </c>
      <c r="G847" s="53" t="s">
        <v>153</v>
      </c>
      <c r="H847" s="48" t="s">
        <v>48</v>
      </c>
      <c r="I847" s="48" t="str">
        <f t="shared" si="13"/>
        <v>HUERFANOS INVALIDOS-F</v>
      </c>
      <c r="J847" s="54">
        <f>+VLOOKUP(I847,[1]codpension!$A$4:$C$30,2,FALSE)</f>
        <v>9</v>
      </c>
      <c r="K847" s="54">
        <f>+VLOOKUP(I847,[1]codpension!$A$4:$D$30,4,FALSE)</f>
        <v>0</v>
      </c>
      <c r="L847" s="54">
        <f>+VLOOKUP(I847,[1]codpension!$A$4:$C$30,3,FALSE)</f>
        <v>0</v>
      </c>
    </row>
    <row r="848" spans="1:12">
      <c r="A848" s="48">
        <v>50</v>
      </c>
      <c r="B848" s="91">
        <v>34</v>
      </c>
      <c r="C848" s="55">
        <v>37991.999999999993</v>
      </c>
      <c r="D848" s="51">
        <v>1117.4117647058822</v>
      </c>
      <c r="E848" s="51">
        <v>93.117647058823522</v>
      </c>
      <c r="F848" s="52" t="s">
        <v>165</v>
      </c>
      <c r="G848" s="53" t="s">
        <v>153</v>
      </c>
      <c r="H848" s="48" t="s">
        <v>48</v>
      </c>
      <c r="I848" s="48" t="str">
        <f t="shared" si="13"/>
        <v>HUERFANOS INVALIDOS-F</v>
      </c>
      <c r="J848" s="54">
        <f>+VLOOKUP(I848,[1]codpension!$A$4:$C$30,2,FALSE)</f>
        <v>9</v>
      </c>
      <c r="K848" s="54">
        <f>+VLOOKUP(I848,[1]codpension!$A$4:$D$30,4,FALSE)</f>
        <v>0</v>
      </c>
      <c r="L848" s="54">
        <f>+VLOOKUP(I848,[1]codpension!$A$4:$C$30,3,FALSE)</f>
        <v>0</v>
      </c>
    </row>
    <row r="849" spans="1:12">
      <c r="A849" s="48">
        <v>51</v>
      </c>
      <c r="B849" s="91">
        <v>41</v>
      </c>
      <c r="C849" s="55">
        <v>51954.959999999992</v>
      </c>
      <c r="D849" s="51">
        <v>1267.1941463414632</v>
      </c>
      <c r="E849" s="51">
        <v>105.59951219512193</v>
      </c>
      <c r="F849" s="52" t="s">
        <v>165</v>
      </c>
      <c r="G849" s="53" t="s">
        <v>153</v>
      </c>
      <c r="H849" s="48" t="s">
        <v>48</v>
      </c>
      <c r="I849" s="48" t="str">
        <f t="shared" si="13"/>
        <v>HUERFANOS INVALIDOS-F</v>
      </c>
      <c r="J849" s="54">
        <f>+VLOOKUP(I849,[1]codpension!$A$4:$C$30,2,FALSE)</f>
        <v>9</v>
      </c>
      <c r="K849" s="54">
        <f>+VLOOKUP(I849,[1]codpension!$A$4:$D$30,4,FALSE)</f>
        <v>0</v>
      </c>
      <c r="L849" s="54">
        <f>+VLOOKUP(I849,[1]codpension!$A$4:$C$30,3,FALSE)</f>
        <v>0</v>
      </c>
    </row>
    <row r="850" spans="1:12">
      <c r="A850" s="48">
        <v>52</v>
      </c>
      <c r="B850" s="91">
        <v>51</v>
      </c>
      <c r="C850" s="55">
        <v>69983.51999999999</v>
      </c>
      <c r="D850" s="51">
        <v>1372.225882352941</v>
      </c>
      <c r="E850" s="51">
        <v>114.35215686274508</v>
      </c>
      <c r="F850" s="52" t="s">
        <v>165</v>
      </c>
      <c r="G850" s="53" t="s">
        <v>153</v>
      </c>
      <c r="H850" s="48" t="s">
        <v>48</v>
      </c>
      <c r="I850" s="48" t="str">
        <f t="shared" si="13"/>
        <v>HUERFANOS INVALIDOS-F</v>
      </c>
      <c r="J850" s="54">
        <f>+VLOOKUP(I850,[1]codpension!$A$4:$C$30,2,FALSE)</f>
        <v>9</v>
      </c>
      <c r="K850" s="54">
        <f>+VLOOKUP(I850,[1]codpension!$A$4:$D$30,4,FALSE)</f>
        <v>0</v>
      </c>
      <c r="L850" s="54">
        <f>+VLOOKUP(I850,[1]codpension!$A$4:$C$30,3,FALSE)</f>
        <v>0</v>
      </c>
    </row>
    <row r="851" spans="1:12">
      <c r="A851" s="48">
        <v>53</v>
      </c>
      <c r="B851" s="91">
        <v>39</v>
      </c>
      <c r="C851" s="55">
        <v>43301.759999999987</v>
      </c>
      <c r="D851" s="51">
        <v>1110.301538461538</v>
      </c>
      <c r="E851" s="51">
        <v>92.525128205128169</v>
      </c>
      <c r="F851" s="52" t="s">
        <v>165</v>
      </c>
      <c r="G851" s="53" t="s">
        <v>153</v>
      </c>
      <c r="H851" s="48" t="s">
        <v>48</v>
      </c>
      <c r="I851" s="48" t="str">
        <f t="shared" si="13"/>
        <v>HUERFANOS INVALIDOS-F</v>
      </c>
      <c r="J851" s="54">
        <f>+VLOOKUP(I851,[1]codpension!$A$4:$C$30,2,FALSE)</f>
        <v>9</v>
      </c>
      <c r="K851" s="54">
        <f>+VLOOKUP(I851,[1]codpension!$A$4:$D$30,4,FALSE)</f>
        <v>0</v>
      </c>
      <c r="L851" s="54">
        <f>+VLOOKUP(I851,[1]codpension!$A$4:$C$30,3,FALSE)</f>
        <v>0</v>
      </c>
    </row>
    <row r="852" spans="1:12">
      <c r="A852" s="48">
        <v>54</v>
      </c>
      <c r="B852" s="91">
        <v>34</v>
      </c>
      <c r="C852" s="55">
        <v>53283</v>
      </c>
      <c r="D852" s="51">
        <v>1567.1470588235295</v>
      </c>
      <c r="E852" s="51">
        <v>130.59558823529412</v>
      </c>
      <c r="F852" s="52" t="s">
        <v>165</v>
      </c>
      <c r="G852" s="53" t="s">
        <v>153</v>
      </c>
      <c r="H852" s="48" t="s">
        <v>48</v>
      </c>
      <c r="I852" s="48" t="str">
        <f t="shared" si="13"/>
        <v>HUERFANOS INVALIDOS-F</v>
      </c>
      <c r="J852" s="54">
        <f>+VLOOKUP(I852,[1]codpension!$A$4:$C$30,2,FALSE)</f>
        <v>9</v>
      </c>
      <c r="K852" s="54">
        <f>+VLOOKUP(I852,[1]codpension!$A$4:$D$30,4,FALSE)</f>
        <v>0</v>
      </c>
      <c r="L852" s="54">
        <f>+VLOOKUP(I852,[1]codpension!$A$4:$C$30,3,FALSE)</f>
        <v>0</v>
      </c>
    </row>
    <row r="853" spans="1:12">
      <c r="A853" s="48">
        <v>55</v>
      </c>
      <c r="B853" s="91">
        <v>37</v>
      </c>
      <c r="C853" s="55">
        <v>46595.759999999987</v>
      </c>
      <c r="D853" s="51">
        <v>1259.3448648648646</v>
      </c>
      <c r="E853" s="51">
        <v>104.94540540540538</v>
      </c>
      <c r="F853" s="52" t="s">
        <v>165</v>
      </c>
      <c r="G853" s="53" t="s">
        <v>153</v>
      </c>
      <c r="H853" s="48" t="s">
        <v>48</v>
      </c>
      <c r="I853" s="48" t="str">
        <f t="shared" si="13"/>
        <v>HUERFANOS INVALIDOS-F</v>
      </c>
      <c r="J853" s="54">
        <f>+VLOOKUP(I853,[1]codpension!$A$4:$C$30,2,FALSE)</f>
        <v>9</v>
      </c>
      <c r="K853" s="54">
        <f>+VLOOKUP(I853,[1]codpension!$A$4:$D$30,4,FALSE)</f>
        <v>0</v>
      </c>
      <c r="L853" s="54">
        <f>+VLOOKUP(I853,[1]codpension!$A$4:$C$30,3,FALSE)</f>
        <v>0</v>
      </c>
    </row>
    <row r="854" spans="1:12">
      <c r="A854" s="48">
        <v>56</v>
      </c>
      <c r="B854" s="91">
        <v>43</v>
      </c>
      <c r="C854" s="55">
        <v>60375.359999999993</v>
      </c>
      <c r="D854" s="51">
        <v>1404.0781395348836</v>
      </c>
      <c r="E854" s="51">
        <v>117.00651162790696</v>
      </c>
      <c r="F854" s="52" t="s">
        <v>165</v>
      </c>
      <c r="G854" s="53" t="s">
        <v>153</v>
      </c>
      <c r="H854" s="48" t="s">
        <v>48</v>
      </c>
      <c r="I854" s="48" t="str">
        <f t="shared" si="13"/>
        <v>HUERFANOS INVALIDOS-F</v>
      </c>
      <c r="J854" s="54">
        <f>+VLOOKUP(I854,[1]codpension!$A$4:$C$30,2,FALSE)</f>
        <v>9</v>
      </c>
      <c r="K854" s="54">
        <f>+VLOOKUP(I854,[1]codpension!$A$4:$D$30,4,FALSE)</f>
        <v>0</v>
      </c>
      <c r="L854" s="54">
        <f>+VLOOKUP(I854,[1]codpension!$A$4:$C$30,3,FALSE)</f>
        <v>0</v>
      </c>
    </row>
    <row r="855" spans="1:12">
      <c r="A855" s="48">
        <v>57</v>
      </c>
      <c r="B855" s="91">
        <v>52</v>
      </c>
      <c r="C855" s="55">
        <v>73912.920000000013</v>
      </c>
      <c r="D855" s="51">
        <v>1421.4023076923079</v>
      </c>
      <c r="E855" s="51">
        <v>118.45019230769232</v>
      </c>
      <c r="F855" s="52" t="s">
        <v>165</v>
      </c>
      <c r="G855" s="53" t="s">
        <v>153</v>
      </c>
      <c r="H855" s="48" t="s">
        <v>48</v>
      </c>
      <c r="I855" s="48" t="str">
        <f t="shared" si="13"/>
        <v>HUERFANOS INVALIDOS-F</v>
      </c>
      <c r="J855" s="54">
        <f>+VLOOKUP(I855,[1]codpension!$A$4:$C$30,2,FALSE)</f>
        <v>9</v>
      </c>
      <c r="K855" s="54">
        <f>+VLOOKUP(I855,[1]codpension!$A$4:$D$30,4,FALSE)</f>
        <v>0</v>
      </c>
      <c r="L855" s="54">
        <f>+VLOOKUP(I855,[1]codpension!$A$4:$C$30,3,FALSE)</f>
        <v>0</v>
      </c>
    </row>
    <row r="856" spans="1:12">
      <c r="A856" s="48">
        <v>58</v>
      </c>
      <c r="B856" s="91">
        <v>38</v>
      </c>
      <c r="C856" s="55">
        <v>56815.799999999996</v>
      </c>
      <c r="D856" s="51">
        <v>1495.1526315789472</v>
      </c>
      <c r="E856" s="51">
        <v>124.59605263157893</v>
      </c>
      <c r="F856" s="52" t="s">
        <v>165</v>
      </c>
      <c r="G856" s="53" t="s">
        <v>153</v>
      </c>
      <c r="H856" s="48" t="s">
        <v>48</v>
      </c>
      <c r="I856" s="48" t="str">
        <f t="shared" si="13"/>
        <v>HUERFANOS INVALIDOS-F</v>
      </c>
      <c r="J856" s="54">
        <f>+VLOOKUP(I856,[1]codpension!$A$4:$C$30,2,FALSE)</f>
        <v>9</v>
      </c>
      <c r="K856" s="54">
        <f>+VLOOKUP(I856,[1]codpension!$A$4:$D$30,4,FALSE)</f>
        <v>0</v>
      </c>
      <c r="L856" s="54">
        <f>+VLOOKUP(I856,[1]codpension!$A$4:$C$30,3,FALSE)</f>
        <v>0</v>
      </c>
    </row>
    <row r="857" spans="1:12">
      <c r="A857" s="48">
        <v>59</v>
      </c>
      <c r="B857" s="91">
        <v>41</v>
      </c>
      <c r="C857" s="55">
        <v>47374.2</v>
      </c>
      <c r="D857" s="51">
        <v>1155.4682926829269</v>
      </c>
      <c r="E857" s="51">
        <v>96.28902439024391</v>
      </c>
      <c r="F857" s="52" t="s">
        <v>165</v>
      </c>
      <c r="G857" s="53" t="s">
        <v>153</v>
      </c>
      <c r="H857" s="48" t="s">
        <v>48</v>
      </c>
      <c r="I857" s="48" t="str">
        <f t="shared" si="13"/>
        <v>HUERFANOS INVALIDOS-F</v>
      </c>
      <c r="J857" s="54">
        <f>+VLOOKUP(I857,[1]codpension!$A$4:$C$30,2,FALSE)</f>
        <v>9</v>
      </c>
      <c r="K857" s="54">
        <f>+VLOOKUP(I857,[1]codpension!$A$4:$D$30,4,FALSE)</f>
        <v>0</v>
      </c>
      <c r="L857" s="54">
        <f>+VLOOKUP(I857,[1]codpension!$A$4:$C$30,3,FALSE)</f>
        <v>0</v>
      </c>
    </row>
    <row r="858" spans="1:12">
      <c r="A858" s="48">
        <v>60</v>
      </c>
      <c r="B858" s="91">
        <v>35</v>
      </c>
      <c r="C858" s="55">
        <v>45208.680000000008</v>
      </c>
      <c r="D858" s="51">
        <v>1291.6765714285716</v>
      </c>
      <c r="E858" s="51">
        <v>107.63971428571431</v>
      </c>
      <c r="F858" s="52" t="s">
        <v>165</v>
      </c>
      <c r="G858" s="53" t="s">
        <v>153</v>
      </c>
      <c r="H858" s="48" t="s">
        <v>48</v>
      </c>
      <c r="I858" s="48" t="str">
        <f t="shared" si="13"/>
        <v>HUERFANOS INVALIDOS-F</v>
      </c>
      <c r="J858" s="54">
        <f>+VLOOKUP(I858,[1]codpension!$A$4:$C$30,2,FALSE)</f>
        <v>9</v>
      </c>
      <c r="K858" s="54">
        <f>+VLOOKUP(I858,[1]codpension!$A$4:$D$30,4,FALSE)</f>
        <v>0</v>
      </c>
      <c r="L858" s="54">
        <f>+VLOOKUP(I858,[1]codpension!$A$4:$C$30,3,FALSE)</f>
        <v>0</v>
      </c>
    </row>
    <row r="859" spans="1:12">
      <c r="A859" s="48">
        <v>61</v>
      </c>
      <c r="B859" s="91">
        <v>30</v>
      </c>
      <c r="C859" s="55">
        <v>40619.880000000005</v>
      </c>
      <c r="D859" s="51">
        <v>1353.9960000000001</v>
      </c>
      <c r="E859" s="51">
        <v>112.83300000000001</v>
      </c>
      <c r="F859" s="52" t="s">
        <v>165</v>
      </c>
      <c r="G859" s="53" t="s">
        <v>153</v>
      </c>
      <c r="H859" s="48" t="s">
        <v>48</v>
      </c>
      <c r="I859" s="48" t="str">
        <f t="shared" si="13"/>
        <v>HUERFANOS INVALIDOS-F</v>
      </c>
      <c r="J859" s="54">
        <f>+VLOOKUP(I859,[1]codpension!$A$4:$C$30,2,FALSE)</f>
        <v>9</v>
      </c>
      <c r="K859" s="54">
        <f>+VLOOKUP(I859,[1]codpension!$A$4:$D$30,4,FALSE)</f>
        <v>0</v>
      </c>
      <c r="L859" s="54">
        <f>+VLOOKUP(I859,[1]codpension!$A$4:$C$30,3,FALSE)</f>
        <v>0</v>
      </c>
    </row>
    <row r="860" spans="1:12">
      <c r="A860" s="48">
        <v>62</v>
      </c>
      <c r="B860" s="91">
        <v>38</v>
      </c>
      <c r="C860" s="55">
        <v>58447.799999999988</v>
      </c>
      <c r="D860" s="51">
        <v>1538.0999999999997</v>
      </c>
      <c r="E860" s="51">
        <v>128.17499999999998</v>
      </c>
      <c r="F860" s="52" t="s">
        <v>165</v>
      </c>
      <c r="G860" s="53" t="s">
        <v>153</v>
      </c>
      <c r="H860" s="48" t="s">
        <v>48</v>
      </c>
      <c r="I860" s="48" t="str">
        <f t="shared" si="13"/>
        <v>HUERFANOS INVALIDOS-F</v>
      </c>
      <c r="J860" s="54">
        <f>+VLOOKUP(I860,[1]codpension!$A$4:$C$30,2,FALSE)</f>
        <v>9</v>
      </c>
      <c r="K860" s="54">
        <f>+VLOOKUP(I860,[1]codpension!$A$4:$D$30,4,FALSE)</f>
        <v>0</v>
      </c>
      <c r="L860" s="54">
        <f>+VLOOKUP(I860,[1]codpension!$A$4:$C$30,3,FALSE)</f>
        <v>0</v>
      </c>
    </row>
    <row r="861" spans="1:12">
      <c r="A861" s="48">
        <v>63</v>
      </c>
      <c r="B861" s="91">
        <v>35</v>
      </c>
      <c r="C861" s="55">
        <v>50377.56</v>
      </c>
      <c r="D861" s="51">
        <v>1439.358857142857</v>
      </c>
      <c r="E861" s="51">
        <v>119.94657142857142</v>
      </c>
      <c r="F861" s="52" t="s">
        <v>165</v>
      </c>
      <c r="G861" s="53" t="s">
        <v>153</v>
      </c>
      <c r="H861" s="48" t="s">
        <v>48</v>
      </c>
      <c r="I861" s="48" t="str">
        <f t="shared" si="13"/>
        <v>HUERFANOS INVALIDOS-F</v>
      </c>
      <c r="J861" s="54">
        <f>+VLOOKUP(I861,[1]codpension!$A$4:$C$30,2,FALSE)</f>
        <v>9</v>
      </c>
      <c r="K861" s="54">
        <f>+VLOOKUP(I861,[1]codpension!$A$4:$D$30,4,FALSE)</f>
        <v>0</v>
      </c>
      <c r="L861" s="54">
        <f>+VLOOKUP(I861,[1]codpension!$A$4:$C$30,3,FALSE)</f>
        <v>0</v>
      </c>
    </row>
    <row r="862" spans="1:12">
      <c r="A862" s="48">
        <v>64</v>
      </c>
      <c r="B862" s="91">
        <v>21</v>
      </c>
      <c r="C862" s="55">
        <v>28898.039999999997</v>
      </c>
      <c r="D862" s="51">
        <v>1376.0971428571427</v>
      </c>
      <c r="E862" s="51">
        <v>114.67476190476189</v>
      </c>
      <c r="F862" s="52" t="s">
        <v>165</v>
      </c>
      <c r="G862" s="53" t="s">
        <v>153</v>
      </c>
      <c r="H862" s="48" t="s">
        <v>48</v>
      </c>
      <c r="I862" s="48" t="str">
        <f t="shared" si="13"/>
        <v>HUERFANOS INVALIDOS-F</v>
      </c>
      <c r="J862" s="54">
        <f>+VLOOKUP(I862,[1]codpension!$A$4:$C$30,2,FALSE)</f>
        <v>9</v>
      </c>
      <c r="K862" s="54">
        <f>+VLOOKUP(I862,[1]codpension!$A$4:$D$30,4,FALSE)</f>
        <v>0</v>
      </c>
      <c r="L862" s="54">
        <f>+VLOOKUP(I862,[1]codpension!$A$4:$C$30,3,FALSE)</f>
        <v>0</v>
      </c>
    </row>
    <row r="863" spans="1:12">
      <c r="A863" s="48">
        <v>65</v>
      </c>
      <c r="B863" s="91">
        <v>28</v>
      </c>
      <c r="C863" s="55">
        <v>32421.96</v>
      </c>
      <c r="D863" s="51">
        <v>1157.9271428571428</v>
      </c>
      <c r="E863" s="51">
        <v>96.493928571428569</v>
      </c>
      <c r="F863" s="52" t="s">
        <v>165</v>
      </c>
      <c r="G863" s="53" t="s">
        <v>153</v>
      </c>
      <c r="H863" s="48" t="s">
        <v>48</v>
      </c>
      <c r="I863" s="48" t="str">
        <f t="shared" si="13"/>
        <v>HUERFANOS INVALIDOS-F</v>
      </c>
      <c r="J863" s="54">
        <f>+VLOOKUP(I863,[1]codpension!$A$4:$C$30,2,FALSE)</f>
        <v>9</v>
      </c>
      <c r="K863" s="54">
        <f>+VLOOKUP(I863,[1]codpension!$A$4:$D$30,4,FALSE)</f>
        <v>0</v>
      </c>
      <c r="L863" s="54">
        <f>+VLOOKUP(I863,[1]codpension!$A$4:$C$30,3,FALSE)</f>
        <v>0</v>
      </c>
    </row>
    <row r="864" spans="1:12">
      <c r="A864" s="48">
        <v>66</v>
      </c>
      <c r="B864" s="91">
        <v>23</v>
      </c>
      <c r="C864" s="55">
        <v>36431.64</v>
      </c>
      <c r="D864" s="51">
        <v>1583.9843478260868</v>
      </c>
      <c r="E864" s="51">
        <v>131.99869565217389</v>
      </c>
      <c r="F864" s="52" t="s">
        <v>165</v>
      </c>
      <c r="G864" s="53" t="s">
        <v>153</v>
      </c>
      <c r="H864" s="48" t="s">
        <v>48</v>
      </c>
      <c r="I864" s="48" t="str">
        <f t="shared" si="13"/>
        <v>HUERFANOS INVALIDOS-F</v>
      </c>
      <c r="J864" s="54">
        <f>+VLOOKUP(I864,[1]codpension!$A$4:$C$30,2,FALSE)</f>
        <v>9</v>
      </c>
      <c r="K864" s="54">
        <f>+VLOOKUP(I864,[1]codpension!$A$4:$D$30,4,FALSE)</f>
        <v>0</v>
      </c>
      <c r="L864" s="54">
        <f>+VLOOKUP(I864,[1]codpension!$A$4:$C$30,3,FALSE)</f>
        <v>0</v>
      </c>
    </row>
    <row r="865" spans="1:12">
      <c r="A865" s="48">
        <v>67</v>
      </c>
      <c r="B865" s="91">
        <v>16</v>
      </c>
      <c r="C865" s="55">
        <v>25205.159999999996</v>
      </c>
      <c r="D865" s="51">
        <v>1575.3224999999998</v>
      </c>
      <c r="E865" s="51">
        <v>131.27687499999999</v>
      </c>
      <c r="F865" s="52" t="s">
        <v>165</v>
      </c>
      <c r="G865" s="53" t="s">
        <v>153</v>
      </c>
      <c r="H865" s="48" t="s">
        <v>48</v>
      </c>
      <c r="I865" s="48" t="str">
        <f t="shared" si="13"/>
        <v>HUERFANOS INVALIDOS-F</v>
      </c>
      <c r="J865" s="54">
        <f>+VLOOKUP(I865,[1]codpension!$A$4:$C$30,2,FALSE)</f>
        <v>9</v>
      </c>
      <c r="K865" s="54">
        <f>+VLOOKUP(I865,[1]codpension!$A$4:$D$30,4,FALSE)</f>
        <v>0</v>
      </c>
      <c r="L865" s="54">
        <f>+VLOOKUP(I865,[1]codpension!$A$4:$C$30,3,FALSE)</f>
        <v>0</v>
      </c>
    </row>
    <row r="866" spans="1:12">
      <c r="A866" s="48">
        <v>68</v>
      </c>
      <c r="B866" s="91">
        <v>18</v>
      </c>
      <c r="C866" s="55">
        <v>29438.879999999997</v>
      </c>
      <c r="D866" s="51">
        <v>1635.4933333333331</v>
      </c>
      <c r="E866" s="51">
        <v>136.29111111111109</v>
      </c>
      <c r="F866" s="52" t="s">
        <v>165</v>
      </c>
      <c r="G866" s="53" t="s">
        <v>153</v>
      </c>
      <c r="H866" s="48" t="s">
        <v>48</v>
      </c>
      <c r="I866" s="48" t="str">
        <f t="shared" si="13"/>
        <v>HUERFANOS INVALIDOS-F</v>
      </c>
      <c r="J866" s="54">
        <f>+VLOOKUP(I866,[1]codpension!$A$4:$C$30,2,FALSE)</f>
        <v>9</v>
      </c>
      <c r="K866" s="54">
        <f>+VLOOKUP(I866,[1]codpension!$A$4:$D$30,4,FALSE)</f>
        <v>0</v>
      </c>
      <c r="L866" s="54">
        <f>+VLOOKUP(I866,[1]codpension!$A$4:$C$30,3,FALSE)</f>
        <v>0</v>
      </c>
    </row>
    <row r="867" spans="1:12">
      <c r="A867" s="48">
        <v>69</v>
      </c>
      <c r="B867" s="91">
        <v>8</v>
      </c>
      <c r="C867" s="55">
        <v>10761.6</v>
      </c>
      <c r="D867" s="51">
        <v>1345.2</v>
      </c>
      <c r="E867" s="51">
        <v>112.10000000000001</v>
      </c>
      <c r="F867" s="52" t="s">
        <v>165</v>
      </c>
      <c r="G867" s="53" t="s">
        <v>153</v>
      </c>
      <c r="H867" s="48" t="s">
        <v>48</v>
      </c>
      <c r="I867" s="48" t="str">
        <f t="shared" si="13"/>
        <v>HUERFANOS INVALIDOS-F</v>
      </c>
      <c r="J867" s="54">
        <f>+VLOOKUP(I867,[1]codpension!$A$4:$C$30,2,FALSE)</f>
        <v>9</v>
      </c>
      <c r="K867" s="54">
        <f>+VLOOKUP(I867,[1]codpension!$A$4:$D$30,4,FALSE)</f>
        <v>0</v>
      </c>
      <c r="L867" s="54">
        <f>+VLOOKUP(I867,[1]codpension!$A$4:$C$30,3,FALSE)</f>
        <v>0</v>
      </c>
    </row>
    <row r="868" spans="1:12">
      <c r="A868" s="48">
        <v>70</v>
      </c>
      <c r="B868" s="91">
        <v>9</v>
      </c>
      <c r="C868" s="55">
        <v>12569.52</v>
      </c>
      <c r="D868" s="51">
        <v>1396.6133333333335</v>
      </c>
      <c r="E868" s="51">
        <v>116.38444444444445</v>
      </c>
      <c r="F868" s="52" t="s">
        <v>165</v>
      </c>
      <c r="G868" s="53" t="s">
        <v>153</v>
      </c>
      <c r="H868" s="48" t="s">
        <v>48</v>
      </c>
      <c r="I868" s="48" t="str">
        <f t="shared" si="13"/>
        <v>HUERFANOS INVALIDOS-F</v>
      </c>
      <c r="J868" s="54">
        <f>+VLOOKUP(I868,[1]codpension!$A$4:$C$30,2,FALSE)</f>
        <v>9</v>
      </c>
      <c r="K868" s="54">
        <f>+VLOOKUP(I868,[1]codpension!$A$4:$D$30,4,FALSE)</f>
        <v>0</v>
      </c>
      <c r="L868" s="54">
        <f>+VLOOKUP(I868,[1]codpension!$A$4:$C$30,3,FALSE)</f>
        <v>0</v>
      </c>
    </row>
    <row r="869" spans="1:12">
      <c r="A869" s="48">
        <v>71</v>
      </c>
      <c r="B869" s="91">
        <v>8</v>
      </c>
      <c r="C869" s="55">
        <v>13954.560000000001</v>
      </c>
      <c r="D869" s="51">
        <v>1744.3200000000002</v>
      </c>
      <c r="E869" s="51">
        <v>145.36000000000001</v>
      </c>
      <c r="F869" s="52" t="s">
        <v>165</v>
      </c>
      <c r="G869" s="53" t="s">
        <v>153</v>
      </c>
      <c r="H869" s="48" t="s">
        <v>48</v>
      </c>
      <c r="I869" s="48" t="str">
        <f t="shared" si="13"/>
        <v>HUERFANOS INVALIDOS-F</v>
      </c>
      <c r="J869" s="54">
        <f>+VLOOKUP(I869,[1]codpension!$A$4:$C$30,2,FALSE)</f>
        <v>9</v>
      </c>
      <c r="K869" s="54">
        <f>+VLOOKUP(I869,[1]codpension!$A$4:$D$30,4,FALSE)</f>
        <v>0</v>
      </c>
      <c r="L869" s="54">
        <f>+VLOOKUP(I869,[1]codpension!$A$4:$C$30,3,FALSE)</f>
        <v>0</v>
      </c>
    </row>
    <row r="870" spans="1:12">
      <c r="A870" s="48">
        <v>72</v>
      </c>
      <c r="B870" s="91">
        <v>11</v>
      </c>
      <c r="C870" s="55">
        <v>21865.68</v>
      </c>
      <c r="D870" s="51">
        <v>1987.7890909090909</v>
      </c>
      <c r="E870" s="51">
        <v>165.64909090909092</v>
      </c>
      <c r="F870" s="52" t="s">
        <v>165</v>
      </c>
      <c r="G870" s="53" t="s">
        <v>153</v>
      </c>
      <c r="H870" s="48" t="s">
        <v>48</v>
      </c>
      <c r="I870" s="48" t="str">
        <f t="shared" si="13"/>
        <v>HUERFANOS INVALIDOS-F</v>
      </c>
      <c r="J870" s="54">
        <f>+VLOOKUP(I870,[1]codpension!$A$4:$C$30,2,FALSE)</f>
        <v>9</v>
      </c>
      <c r="K870" s="54">
        <f>+VLOOKUP(I870,[1]codpension!$A$4:$D$30,4,FALSE)</f>
        <v>0</v>
      </c>
      <c r="L870" s="54">
        <f>+VLOOKUP(I870,[1]codpension!$A$4:$C$30,3,FALSE)</f>
        <v>0</v>
      </c>
    </row>
    <row r="871" spans="1:12">
      <c r="A871" s="48">
        <v>73</v>
      </c>
      <c r="B871" s="91">
        <v>12</v>
      </c>
      <c r="C871" s="55">
        <v>11424</v>
      </c>
      <c r="D871" s="51">
        <v>952</v>
      </c>
      <c r="E871" s="51">
        <v>79.333333333333329</v>
      </c>
      <c r="F871" s="52" t="s">
        <v>165</v>
      </c>
      <c r="G871" s="53" t="s">
        <v>153</v>
      </c>
      <c r="H871" s="48" t="s">
        <v>48</v>
      </c>
      <c r="I871" s="48" t="str">
        <f t="shared" si="13"/>
        <v>HUERFANOS INVALIDOS-F</v>
      </c>
      <c r="J871" s="54">
        <f>+VLOOKUP(I871,[1]codpension!$A$4:$C$30,2,FALSE)</f>
        <v>9</v>
      </c>
      <c r="K871" s="54">
        <f>+VLOOKUP(I871,[1]codpension!$A$4:$D$30,4,FALSE)</f>
        <v>0</v>
      </c>
      <c r="L871" s="54">
        <f>+VLOOKUP(I871,[1]codpension!$A$4:$C$30,3,FALSE)</f>
        <v>0</v>
      </c>
    </row>
    <row r="872" spans="1:12">
      <c r="A872" s="48">
        <v>74</v>
      </c>
      <c r="B872" s="91">
        <v>6</v>
      </c>
      <c r="C872" s="55">
        <v>9437.4000000000015</v>
      </c>
      <c r="D872" s="51">
        <v>1572.9000000000003</v>
      </c>
      <c r="E872" s="51">
        <v>131.07500000000002</v>
      </c>
      <c r="F872" s="52" t="s">
        <v>165</v>
      </c>
      <c r="G872" s="53" t="s">
        <v>153</v>
      </c>
      <c r="H872" s="48" t="s">
        <v>48</v>
      </c>
      <c r="I872" s="48" t="str">
        <f t="shared" si="13"/>
        <v>HUERFANOS INVALIDOS-F</v>
      </c>
      <c r="J872" s="54">
        <f>+VLOOKUP(I872,[1]codpension!$A$4:$C$30,2,FALSE)</f>
        <v>9</v>
      </c>
      <c r="K872" s="54">
        <f>+VLOOKUP(I872,[1]codpension!$A$4:$D$30,4,FALSE)</f>
        <v>0</v>
      </c>
      <c r="L872" s="54">
        <f>+VLOOKUP(I872,[1]codpension!$A$4:$C$30,3,FALSE)</f>
        <v>0</v>
      </c>
    </row>
    <row r="873" spans="1:12">
      <c r="A873" s="48">
        <v>75</v>
      </c>
      <c r="B873" s="91">
        <v>4</v>
      </c>
      <c r="C873" s="55">
        <v>4946.88</v>
      </c>
      <c r="D873" s="51">
        <v>1236.72</v>
      </c>
      <c r="E873" s="51">
        <v>103.06</v>
      </c>
      <c r="F873" s="52" t="s">
        <v>165</v>
      </c>
      <c r="G873" s="53" t="s">
        <v>153</v>
      </c>
      <c r="H873" s="48" t="s">
        <v>48</v>
      </c>
      <c r="I873" s="48" t="str">
        <f t="shared" si="13"/>
        <v>HUERFANOS INVALIDOS-F</v>
      </c>
      <c r="J873" s="54">
        <f>+VLOOKUP(I873,[1]codpension!$A$4:$C$30,2,FALSE)</f>
        <v>9</v>
      </c>
      <c r="K873" s="54">
        <f>+VLOOKUP(I873,[1]codpension!$A$4:$D$30,4,FALSE)</f>
        <v>0</v>
      </c>
      <c r="L873" s="54">
        <f>+VLOOKUP(I873,[1]codpension!$A$4:$C$30,3,FALSE)</f>
        <v>0</v>
      </c>
    </row>
    <row r="874" spans="1:12">
      <c r="A874" s="48">
        <v>76</v>
      </c>
      <c r="B874" s="91">
        <v>5</v>
      </c>
      <c r="C874" s="55">
        <v>6432</v>
      </c>
      <c r="D874" s="51">
        <v>1286.4000000000001</v>
      </c>
      <c r="E874" s="51">
        <v>107.2</v>
      </c>
      <c r="F874" s="52" t="s">
        <v>165</v>
      </c>
      <c r="G874" s="53" t="s">
        <v>153</v>
      </c>
      <c r="H874" s="48" t="s">
        <v>48</v>
      </c>
      <c r="I874" s="48" t="str">
        <f t="shared" si="13"/>
        <v>HUERFANOS INVALIDOS-F</v>
      </c>
      <c r="J874" s="54">
        <f>+VLOOKUP(I874,[1]codpension!$A$4:$C$30,2,FALSE)</f>
        <v>9</v>
      </c>
      <c r="K874" s="54">
        <f>+VLOOKUP(I874,[1]codpension!$A$4:$D$30,4,FALSE)</f>
        <v>0</v>
      </c>
      <c r="L874" s="54">
        <f>+VLOOKUP(I874,[1]codpension!$A$4:$C$30,3,FALSE)</f>
        <v>0</v>
      </c>
    </row>
    <row r="875" spans="1:12">
      <c r="A875" s="48">
        <v>77</v>
      </c>
      <c r="B875" s="91">
        <v>6</v>
      </c>
      <c r="C875" s="55">
        <v>8862.24</v>
      </c>
      <c r="D875" s="51">
        <v>1477.04</v>
      </c>
      <c r="E875" s="51">
        <v>123.08666666666666</v>
      </c>
      <c r="F875" s="52" t="s">
        <v>165</v>
      </c>
      <c r="G875" s="53" t="s">
        <v>153</v>
      </c>
      <c r="H875" s="48" t="s">
        <v>48</v>
      </c>
      <c r="I875" s="48" t="str">
        <f t="shared" si="13"/>
        <v>HUERFANOS INVALIDOS-F</v>
      </c>
      <c r="J875" s="54">
        <f>+VLOOKUP(I875,[1]codpension!$A$4:$C$30,2,FALSE)</f>
        <v>9</v>
      </c>
      <c r="K875" s="54">
        <f>+VLOOKUP(I875,[1]codpension!$A$4:$D$30,4,FALSE)</f>
        <v>0</v>
      </c>
      <c r="L875" s="54">
        <f>+VLOOKUP(I875,[1]codpension!$A$4:$C$30,3,FALSE)</f>
        <v>0</v>
      </c>
    </row>
    <row r="876" spans="1:12">
      <c r="A876" s="48">
        <v>78</v>
      </c>
      <c r="B876" s="91">
        <v>1</v>
      </c>
      <c r="C876" s="55">
        <v>1410</v>
      </c>
      <c r="D876" s="51">
        <v>1410</v>
      </c>
      <c r="E876" s="51">
        <v>117.5</v>
      </c>
      <c r="F876" s="52" t="s">
        <v>165</v>
      </c>
      <c r="G876" s="53" t="s">
        <v>153</v>
      </c>
      <c r="H876" s="48" t="s">
        <v>48</v>
      </c>
      <c r="I876" s="48" t="str">
        <f t="shared" si="13"/>
        <v>HUERFANOS INVALIDOS-F</v>
      </c>
      <c r="J876" s="54">
        <f>+VLOOKUP(I876,[1]codpension!$A$4:$C$30,2,FALSE)</f>
        <v>9</v>
      </c>
      <c r="K876" s="54">
        <f>+VLOOKUP(I876,[1]codpension!$A$4:$D$30,4,FALSE)</f>
        <v>0</v>
      </c>
      <c r="L876" s="54">
        <f>+VLOOKUP(I876,[1]codpension!$A$4:$C$30,3,FALSE)</f>
        <v>0</v>
      </c>
    </row>
    <row r="877" spans="1:12">
      <c r="A877" s="48">
        <v>79</v>
      </c>
      <c r="B877" s="91">
        <v>6</v>
      </c>
      <c r="C877" s="55">
        <v>8996.0399999999991</v>
      </c>
      <c r="D877" s="51">
        <v>1499.34</v>
      </c>
      <c r="E877" s="51">
        <v>124.94499999999999</v>
      </c>
      <c r="F877" s="52" t="s">
        <v>165</v>
      </c>
      <c r="G877" s="53" t="s">
        <v>153</v>
      </c>
      <c r="H877" s="48" t="s">
        <v>48</v>
      </c>
      <c r="I877" s="48" t="str">
        <f t="shared" si="13"/>
        <v>HUERFANOS INVALIDOS-F</v>
      </c>
      <c r="J877" s="54">
        <f>+VLOOKUP(I877,[1]codpension!$A$4:$C$30,2,FALSE)</f>
        <v>9</v>
      </c>
      <c r="K877" s="54">
        <f>+VLOOKUP(I877,[1]codpension!$A$4:$D$30,4,FALSE)</f>
        <v>0</v>
      </c>
      <c r="L877" s="54">
        <f>+VLOOKUP(I877,[1]codpension!$A$4:$C$30,3,FALSE)</f>
        <v>0</v>
      </c>
    </row>
    <row r="878" spans="1:12">
      <c r="A878" s="48">
        <v>80</v>
      </c>
      <c r="B878" s="91">
        <v>7</v>
      </c>
      <c r="C878" s="55">
        <v>11699.400000000001</v>
      </c>
      <c r="D878" s="51">
        <v>1671.3428571428574</v>
      </c>
      <c r="E878" s="51">
        <v>139.27857142857144</v>
      </c>
      <c r="F878" s="52" t="s">
        <v>165</v>
      </c>
      <c r="G878" s="53" t="s">
        <v>153</v>
      </c>
      <c r="H878" s="48" t="s">
        <v>48</v>
      </c>
      <c r="I878" s="48" t="str">
        <f t="shared" si="13"/>
        <v>HUERFANOS INVALIDOS-F</v>
      </c>
      <c r="J878" s="54">
        <f>+VLOOKUP(I878,[1]codpension!$A$4:$C$30,2,FALSE)</f>
        <v>9</v>
      </c>
      <c r="K878" s="54">
        <f>+VLOOKUP(I878,[1]codpension!$A$4:$D$30,4,FALSE)</f>
        <v>0</v>
      </c>
      <c r="L878" s="54">
        <f>+VLOOKUP(I878,[1]codpension!$A$4:$C$30,3,FALSE)</f>
        <v>0</v>
      </c>
    </row>
    <row r="879" spans="1:12">
      <c r="A879" s="48">
        <v>81</v>
      </c>
      <c r="B879" s="91">
        <v>4</v>
      </c>
      <c r="C879" s="55">
        <v>3711.96</v>
      </c>
      <c r="D879" s="51">
        <v>927.99</v>
      </c>
      <c r="E879" s="51">
        <v>77.332499999999996</v>
      </c>
      <c r="F879" s="52" t="s">
        <v>165</v>
      </c>
      <c r="G879" s="53" t="s">
        <v>153</v>
      </c>
      <c r="H879" s="48" t="s">
        <v>48</v>
      </c>
      <c r="I879" s="48" t="str">
        <f t="shared" si="13"/>
        <v>HUERFANOS INVALIDOS-F</v>
      </c>
      <c r="J879" s="54">
        <f>+VLOOKUP(I879,[1]codpension!$A$4:$C$30,2,FALSE)</f>
        <v>9</v>
      </c>
      <c r="K879" s="54">
        <f>+VLOOKUP(I879,[1]codpension!$A$4:$D$30,4,FALSE)</f>
        <v>0</v>
      </c>
      <c r="L879" s="54">
        <f>+VLOOKUP(I879,[1]codpension!$A$4:$C$30,3,FALSE)</f>
        <v>0</v>
      </c>
    </row>
    <row r="880" spans="1:12">
      <c r="A880" s="48">
        <v>82</v>
      </c>
      <c r="B880" s="91">
        <v>1</v>
      </c>
      <c r="C880" s="55">
        <v>1350</v>
      </c>
      <c r="D880" s="51">
        <v>1350</v>
      </c>
      <c r="E880" s="51">
        <v>112.5</v>
      </c>
      <c r="F880" s="52" t="s">
        <v>165</v>
      </c>
      <c r="G880" s="53" t="s">
        <v>153</v>
      </c>
      <c r="H880" s="48" t="s">
        <v>48</v>
      </c>
      <c r="I880" s="48" t="str">
        <f t="shared" si="13"/>
        <v>HUERFANOS INVALIDOS-F</v>
      </c>
      <c r="J880" s="54">
        <f>+VLOOKUP(I880,[1]codpension!$A$4:$C$30,2,FALSE)</f>
        <v>9</v>
      </c>
      <c r="K880" s="54">
        <f>+VLOOKUP(I880,[1]codpension!$A$4:$D$30,4,FALSE)</f>
        <v>0</v>
      </c>
      <c r="L880" s="54">
        <f>+VLOOKUP(I880,[1]codpension!$A$4:$C$30,3,FALSE)</f>
        <v>0</v>
      </c>
    </row>
    <row r="881" spans="1:12">
      <c r="A881" s="48">
        <v>83</v>
      </c>
      <c r="B881" s="91">
        <v>2</v>
      </c>
      <c r="C881" s="55">
        <v>1854</v>
      </c>
      <c r="D881" s="51">
        <v>927</v>
      </c>
      <c r="E881" s="51">
        <v>77.25</v>
      </c>
      <c r="F881" s="52" t="s">
        <v>165</v>
      </c>
      <c r="G881" s="53" t="s">
        <v>153</v>
      </c>
      <c r="H881" s="48" t="s">
        <v>48</v>
      </c>
      <c r="I881" s="48" t="str">
        <f t="shared" si="13"/>
        <v>HUERFANOS INVALIDOS-F</v>
      </c>
      <c r="J881" s="54">
        <f>+VLOOKUP(I881,[1]codpension!$A$4:$C$30,2,FALSE)</f>
        <v>9</v>
      </c>
      <c r="K881" s="54">
        <f>+VLOOKUP(I881,[1]codpension!$A$4:$D$30,4,FALSE)</f>
        <v>0</v>
      </c>
      <c r="L881" s="54">
        <f>+VLOOKUP(I881,[1]codpension!$A$4:$C$30,3,FALSE)</f>
        <v>0</v>
      </c>
    </row>
    <row r="882" spans="1:12">
      <c r="A882" s="48">
        <v>84</v>
      </c>
      <c r="B882" s="91">
        <v>2</v>
      </c>
      <c r="C882" s="55">
        <v>3000</v>
      </c>
      <c r="D882" s="51">
        <v>1500</v>
      </c>
      <c r="E882" s="51">
        <v>125</v>
      </c>
      <c r="F882" s="52" t="s">
        <v>165</v>
      </c>
      <c r="G882" s="53" t="s">
        <v>153</v>
      </c>
      <c r="H882" s="48" t="s">
        <v>48</v>
      </c>
      <c r="I882" s="48" t="str">
        <f t="shared" si="13"/>
        <v>HUERFANOS INVALIDOS-F</v>
      </c>
      <c r="J882" s="54">
        <f>+VLOOKUP(I882,[1]codpension!$A$4:$C$30,2,FALSE)</f>
        <v>9</v>
      </c>
      <c r="K882" s="54">
        <f>+VLOOKUP(I882,[1]codpension!$A$4:$D$30,4,FALSE)</f>
        <v>0</v>
      </c>
      <c r="L882" s="54">
        <f>+VLOOKUP(I882,[1]codpension!$A$4:$C$30,3,FALSE)</f>
        <v>0</v>
      </c>
    </row>
    <row r="883" spans="1:12">
      <c r="A883" s="48">
        <v>86</v>
      </c>
      <c r="B883" s="91">
        <v>1</v>
      </c>
      <c r="C883" s="55">
        <v>828</v>
      </c>
      <c r="D883" s="51">
        <v>828</v>
      </c>
      <c r="E883" s="51">
        <v>69</v>
      </c>
      <c r="F883" s="52" t="s">
        <v>165</v>
      </c>
      <c r="G883" s="53" t="s">
        <v>153</v>
      </c>
      <c r="H883" s="48" t="s">
        <v>48</v>
      </c>
      <c r="I883" s="48" t="str">
        <f t="shared" si="13"/>
        <v>HUERFANOS INVALIDOS-F</v>
      </c>
      <c r="J883" s="54">
        <f>+VLOOKUP(I883,[1]codpension!$A$4:$C$30,2,FALSE)</f>
        <v>9</v>
      </c>
      <c r="K883" s="54">
        <f>+VLOOKUP(I883,[1]codpension!$A$4:$D$30,4,FALSE)</f>
        <v>0</v>
      </c>
      <c r="L883" s="54">
        <f>+VLOOKUP(I883,[1]codpension!$A$4:$C$30,3,FALSE)</f>
        <v>0</v>
      </c>
    </row>
    <row r="884" spans="1:12">
      <c r="A884" s="48">
        <v>87</v>
      </c>
      <c r="B884" s="91">
        <v>1</v>
      </c>
      <c r="C884" s="55">
        <v>939.84</v>
      </c>
      <c r="D884" s="51">
        <v>939.84</v>
      </c>
      <c r="E884" s="51">
        <v>78.320000000000007</v>
      </c>
      <c r="F884" s="52" t="s">
        <v>165</v>
      </c>
      <c r="G884" s="53" t="s">
        <v>153</v>
      </c>
      <c r="H884" s="48" t="s">
        <v>48</v>
      </c>
      <c r="I884" s="48" t="str">
        <f t="shared" si="13"/>
        <v>HUERFANOS INVALIDOS-F</v>
      </c>
      <c r="J884" s="54">
        <f>+VLOOKUP(I884,[1]codpension!$A$4:$C$30,2,FALSE)</f>
        <v>9</v>
      </c>
      <c r="K884" s="54">
        <f>+VLOOKUP(I884,[1]codpension!$A$4:$D$30,4,FALSE)</f>
        <v>0</v>
      </c>
      <c r="L884" s="54">
        <f>+VLOOKUP(I884,[1]codpension!$A$4:$C$30,3,FALSE)</f>
        <v>0</v>
      </c>
    </row>
    <row r="885" spans="1:12">
      <c r="A885" s="48">
        <v>88</v>
      </c>
      <c r="B885" s="91">
        <v>2</v>
      </c>
      <c r="C885" s="55">
        <v>2158.6800000000003</v>
      </c>
      <c r="D885" s="51">
        <v>1079.3400000000001</v>
      </c>
      <c r="E885" s="51">
        <v>89.945000000000007</v>
      </c>
      <c r="F885" s="52" t="s">
        <v>165</v>
      </c>
      <c r="G885" s="53" t="s">
        <v>153</v>
      </c>
      <c r="H885" s="48" t="s">
        <v>48</v>
      </c>
      <c r="I885" s="48" t="str">
        <f t="shared" si="13"/>
        <v>HUERFANOS INVALIDOS-F</v>
      </c>
      <c r="J885" s="54">
        <f>+VLOOKUP(I885,[1]codpension!$A$4:$C$30,2,FALSE)</f>
        <v>9</v>
      </c>
      <c r="K885" s="54">
        <f>+VLOOKUP(I885,[1]codpension!$A$4:$D$30,4,FALSE)</f>
        <v>0</v>
      </c>
      <c r="L885" s="54">
        <f>+VLOOKUP(I885,[1]codpension!$A$4:$C$30,3,FALSE)</f>
        <v>0</v>
      </c>
    </row>
    <row r="886" spans="1:12" ht="15" thickBot="1">
      <c r="A886" s="57">
        <v>89</v>
      </c>
      <c r="B886" s="92">
        <v>1</v>
      </c>
      <c r="C886" s="64">
        <v>1410</v>
      </c>
      <c r="D886" s="65">
        <v>1410</v>
      </c>
      <c r="E886" s="65">
        <v>117.5</v>
      </c>
      <c r="F886" s="66" t="s">
        <v>165</v>
      </c>
      <c r="G886" s="67" t="s">
        <v>153</v>
      </c>
      <c r="H886" s="57" t="s">
        <v>48</v>
      </c>
      <c r="I886" s="57" t="str">
        <f t="shared" si="13"/>
        <v>HUERFANOS INVALIDOS-F</v>
      </c>
      <c r="J886" s="68">
        <f>+VLOOKUP(I886,[1]codpension!$A$4:$C$30,2,FALSE)</f>
        <v>9</v>
      </c>
      <c r="K886" s="68">
        <f>+VLOOKUP(I886,[1]codpension!$A$4:$D$30,4,FALSE)</f>
        <v>0</v>
      </c>
      <c r="L886" s="68">
        <f>+VLOOKUP(I886,[1]codpension!$A$4:$C$30,3,FALSE)</f>
        <v>0</v>
      </c>
    </row>
    <row r="887" spans="1:12" ht="15" thickTop="1">
      <c r="A887" s="56">
        <v>50</v>
      </c>
      <c r="B887" s="93">
        <v>1</v>
      </c>
      <c r="C887" s="61">
        <v>860.64</v>
      </c>
      <c r="D887" s="59">
        <v>860.64</v>
      </c>
      <c r="E887" s="59">
        <v>71.72</v>
      </c>
      <c r="F887" s="60" t="s">
        <v>166</v>
      </c>
      <c r="G887" s="61" t="s">
        <v>153</v>
      </c>
      <c r="H887" s="56" t="s">
        <v>48</v>
      </c>
      <c r="I887" s="56" t="str">
        <f t="shared" si="13"/>
        <v>MADRE Y PADRE SOBREVIVIENTE-F</v>
      </c>
      <c r="J887" s="62">
        <f>+VLOOKUP(I887,[1]codpension!$A$4:$C$30,2,FALSE)</f>
        <v>7</v>
      </c>
      <c r="K887" s="62">
        <f>+VLOOKUP(I887,[1]codpension!$A$4:$D$30,4,FALSE)</f>
        <v>0</v>
      </c>
      <c r="L887" s="62">
        <f>+VLOOKUP(I887,[1]codpension!$A$4:$C$30,3,FALSE)</f>
        <v>0</v>
      </c>
    </row>
    <row r="888" spans="1:12">
      <c r="A888" s="48">
        <v>51</v>
      </c>
      <c r="B888" s="94">
        <v>1</v>
      </c>
      <c r="C888" s="53">
        <v>870</v>
      </c>
      <c r="D888" s="51">
        <v>870</v>
      </c>
      <c r="E888" s="51">
        <v>72.5</v>
      </c>
      <c r="F888" s="52" t="s">
        <v>166</v>
      </c>
      <c r="G888" s="53" t="s">
        <v>153</v>
      </c>
      <c r="H888" s="48" t="s">
        <v>48</v>
      </c>
      <c r="I888" s="48" t="str">
        <f t="shared" si="13"/>
        <v>MADRE Y PADRE SOBREVIVIENTE-F</v>
      </c>
      <c r="J888" s="54">
        <f>+VLOOKUP(I888,[1]codpension!$A$4:$C$30,2,FALSE)</f>
        <v>7</v>
      </c>
      <c r="K888" s="54">
        <f>+VLOOKUP(I888,[1]codpension!$A$4:$D$30,4,FALSE)</f>
        <v>0</v>
      </c>
      <c r="L888" s="54">
        <f>+VLOOKUP(I888,[1]codpension!$A$4:$C$30,3,FALSE)</f>
        <v>0</v>
      </c>
    </row>
    <row r="889" spans="1:12">
      <c r="A889" s="48">
        <v>52</v>
      </c>
      <c r="B889" s="94">
        <v>4</v>
      </c>
      <c r="C889" s="53">
        <v>4753.5599999999995</v>
      </c>
      <c r="D889" s="51">
        <v>1188.3899999999999</v>
      </c>
      <c r="E889" s="51">
        <v>99.032499999999985</v>
      </c>
      <c r="F889" s="52" t="s">
        <v>166</v>
      </c>
      <c r="G889" s="53" t="s">
        <v>153</v>
      </c>
      <c r="H889" s="48" t="s">
        <v>48</v>
      </c>
      <c r="I889" s="48" t="str">
        <f t="shared" si="13"/>
        <v>MADRE Y PADRE SOBREVIVIENTE-F</v>
      </c>
      <c r="J889" s="54">
        <f>+VLOOKUP(I889,[1]codpension!$A$4:$C$30,2,FALSE)</f>
        <v>7</v>
      </c>
      <c r="K889" s="54">
        <f>+VLOOKUP(I889,[1]codpension!$A$4:$D$30,4,FALSE)</f>
        <v>0</v>
      </c>
      <c r="L889" s="54">
        <f>+VLOOKUP(I889,[1]codpension!$A$4:$C$30,3,FALSE)</f>
        <v>0</v>
      </c>
    </row>
    <row r="890" spans="1:12">
      <c r="A890" s="48">
        <v>53</v>
      </c>
      <c r="B890" s="94">
        <v>4</v>
      </c>
      <c r="C890" s="53">
        <v>5276.7599999999993</v>
      </c>
      <c r="D890" s="51">
        <v>1319.1899999999998</v>
      </c>
      <c r="E890" s="51">
        <v>109.93249999999999</v>
      </c>
      <c r="F890" s="52" t="s">
        <v>166</v>
      </c>
      <c r="G890" s="53" t="s">
        <v>153</v>
      </c>
      <c r="H890" s="48" t="s">
        <v>48</v>
      </c>
      <c r="I890" s="48" t="str">
        <f t="shared" si="13"/>
        <v>MADRE Y PADRE SOBREVIVIENTE-F</v>
      </c>
      <c r="J890" s="54">
        <f>+VLOOKUP(I890,[1]codpension!$A$4:$C$30,2,FALSE)</f>
        <v>7</v>
      </c>
      <c r="K890" s="54">
        <f>+VLOOKUP(I890,[1]codpension!$A$4:$D$30,4,FALSE)</f>
        <v>0</v>
      </c>
      <c r="L890" s="54">
        <f>+VLOOKUP(I890,[1]codpension!$A$4:$C$30,3,FALSE)</f>
        <v>0</v>
      </c>
    </row>
    <row r="891" spans="1:12">
      <c r="A891" s="48">
        <v>54</v>
      </c>
      <c r="B891" s="94">
        <v>6</v>
      </c>
      <c r="C891" s="53">
        <v>5970.24</v>
      </c>
      <c r="D891" s="51">
        <v>995.04</v>
      </c>
      <c r="E891" s="51">
        <v>82.92</v>
      </c>
      <c r="F891" s="52" t="s">
        <v>166</v>
      </c>
      <c r="G891" s="53" t="s">
        <v>153</v>
      </c>
      <c r="H891" s="48" t="s">
        <v>48</v>
      </c>
      <c r="I891" s="48" t="str">
        <f t="shared" si="13"/>
        <v>MADRE Y PADRE SOBREVIVIENTE-F</v>
      </c>
      <c r="J891" s="54">
        <f>+VLOOKUP(I891,[1]codpension!$A$4:$C$30,2,FALSE)</f>
        <v>7</v>
      </c>
      <c r="K891" s="54">
        <f>+VLOOKUP(I891,[1]codpension!$A$4:$D$30,4,FALSE)</f>
        <v>0</v>
      </c>
      <c r="L891" s="54">
        <f>+VLOOKUP(I891,[1]codpension!$A$4:$C$30,3,FALSE)</f>
        <v>0</v>
      </c>
    </row>
    <row r="892" spans="1:12">
      <c r="A892" s="48">
        <v>55</v>
      </c>
      <c r="B892" s="94">
        <v>5</v>
      </c>
      <c r="C892" s="53">
        <v>7398</v>
      </c>
      <c r="D892" s="51">
        <v>1479.6</v>
      </c>
      <c r="E892" s="51">
        <v>123.3</v>
      </c>
      <c r="F892" s="52" t="s">
        <v>166</v>
      </c>
      <c r="G892" s="53" t="s">
        <v>153</v>
      </c>
      <c r="H892" s="48" t="s">
        <v>48</v>
      </c>
      <c r="I892" s="48" t="str">
        <f t="shared" si="13"/>
        <v>MADRE Y PADRE SOBREVIVIENTE-F</v>
      </c>
      <c r="J892" s="54">
        <f>+VLOOKUP(I892,[1]codpension!$A$4:$C$30,2,FALSE)</f>
        <v>7</v>
      </c>
      <c r="K892" s="54">
        <f>+VLOOKUP(I892,[1]codpension!$A$4:$D$30,4,FALSE)</f>
        <v>0</v>
      </c>
      <c r="L892" s="54">
        <f>+VLOOKUP(I892,[1]codpension!$A$4:$C$30,3,FALSE)</f>
        <v>0</v>
      </c>
    </row>
    <row r="893" spans="1:12">
      <c r="A893" s="48">
        <v>56</v>
      </c>
      <c r="B893" s="94">
        <v>9</v>
      </c>
      <c r="C893" s="53">
        <v>9711.48</v>
      </c>
      <c r="D893" s="51">
        <v>1079.0533333333333</v>
      </c>
      <c r="E893" s="51">
        <v>89.921111111111102</v>
      </c>
      <c r="F893" s="52" t="s">
        <v>166</v>
      </c>
      <c r="G893" s="53" t="s">
        <v>153</v>
      </c>
      <c r="H893" s="48" t="s">
        <v>48</v>
      </c>
      <c r="I893" s="48" t="str">
        <f t="shared" si="13"/>
        <v>MADRE Y PADRE SOBREVIVIENTE-F</v>
      </c>
      <c r="J893" s="54">
        <f>+VLOOKUP(I893,[1]codpension!$A$4:$C$30,2,FALSE)</f>
        <v>7</v>
      </c>
      <c r="K893" s="54">
        <f>+VLOOKUP(I893,[1]codpension!$A$4:$D$30,4,FALSE)</f>
        <v>0</v>
      </c>
      <c r="L893" s="54">
        <f>+VLOOKUP(I893,[1]codpension!$A$4:$C$30,3,FALSE)</f>
        <v>0</v>
      </c>
    </row>
    <row r="894" spans="1:12">
      <c r="A894" s="48">
        <v>57</v>
      </c>
      <c r="B894" s="94">
        <v>18</v>
      </c>
      <c r="C894" s="53">
        <v>21313.68</v>
      </c>
      <c r="D894" s="51">
        <v>1184.0933333333332</v>
      </c>
      <c r="E894" s="51">
        <v>98.674444444444433</v>
      </c>
      <c r="F894" s="52" t="s">
        <v>166</v>
      </c>
      <c r="G894" s="53" t="s">
        <v>153</v>
      </c>
      <c r="H894" s="48" t="s">
        <v>48</v>
      </c>
      <c r="I894" s="48" t="str">
        <f t="shared" si="13"/>
        <v>MADRE Y PADRE SOBREVIVIENTE-F</v>
      </c>
      <c r="J894" s="54">
        <f>+VLOOKUP(I894,[1]codpension!$A$4:$C$30,2,FALSE)</f>
        <v>7</v>
      </c>
      <c r="K894" s="54">
        <f>+VLOOKUP(I894,[1]codpension!$A$4:$D$30,4,FALSE)</f>
        <v>0</v>
      </c>
      <c r="L894" s="54">
        <f>+VLOOKUP(I894,[1]codpension!$A$4:$C$30,3,FALSE)</f>
        <v>0</v>
      </c>
    </row>
    <row r="895" spans="1:12">
      <c r="A895" s="48">
        <v>58</v>
      </c>
      <c r="B895" s="94">
        <v>11</v>
      </c>
      <c r="C895" s="53">
        <v>11125.92</v>
      </c>
      <c r="D895" s="51">
        <v>1011.4472727272728</v>
      </c>
      <c r="E895" s="51">
        <v>84.287272727272736</v>
      </c>
      <c r="F895" s="52" t="s">
        <v>166</v>
      </c>
      <c r="G895" s="53" t="s">
        <v>153</v>
      </c>
      <c r="H895" s="48" t="s">
        <v>48</v>
      </c>
      <c r="I895" s="48" t="str">
        <f t="shared" si="13"/>
        <v>MADRE Y PADRE SOBREVIVIENTE-F</v>
      </c>
      <c r="J895" s="54">
        <f>+VLOOKUP(I895,[1]codpension!$A$4:$C$30,2,FALSE)</f>
        <v>7</v>
      </c>
      <c r="K895" s="54">
        <f>+VLOOKUP(I895,[1]codpension!$A$4:$D$30,4,FALSE)</f>
        <v>0</v>
      </c>
      <c r="L895" s="54">
        <f>+VLOOKUP(I895,[1]codpension!$A$4:$C$30,3,FALSE)</f>
        <v>0</v>
      </c>
    </row>
    <row r="896" spans="1:12">
      <c r="A896" s="48">
        <v>59</v>
      </c>
      <c r="B896" s="94">
        <v>9</v>
      </c>
      <c r="C896" s="53">
        <v>8339.880000000001</v>
      </c>
      <c r="D896" s="51">
        <v>926.65333333333342</v>
      </c>
      <c r="E896" s="51">
        <v>77.221111111111114</v>
      </c>
      <c r="F896" s="52" t="s">
        <v>166</v>
      </c>
      <c r="G896" s="53" t="s">
        <v>153</v>
      </c>
      <c r="H896" s="48" t="s">
        <v>48</v>
      </c>
      <c r="I896" s="48" t="str">
        <f t="shared" si="13"/>
        <v>MADRE Y PADRE SOBREVIVIENTE-F</v>
      </c>
      <c r="J896" s="54">
        <f>+VLOOKUP(I896,[1]codpension!$A$4:$C$30,2,FALSE)</f>
        <v>7</v>
      </c>
      <c r="K896" s="54">
        <f>+VLOOKUP(I896,[1]codpension!$A$4:$D$30,4,FALSE)</f>
        <v>0</v>
      </c>
      <c r="L896" s="54">
        <f>+VLOOKUP(I896,[1]codpension!$A$4:$C$30,3,FALSE)</f>
        <v>0</v>
      </c>
    </row>
    <row r="897" spans="1:12">
      <c r="A897" s="48">
        <v>60</v>
      </c>
      <c r="B897" s="94">
        <v>23</v>
      </c>
      <c r="C897" s="53">
        <v>24604.079999999994</v>
      </c>
      <c r="D897" s="51">
        <v>1069.7426086956518</v>
      </c>
      <c r="E897" s="51">
        <v>89.145217391304314</v>
      </c>
      <c r="F897" s="52" t="s">
        <v>166</v>
      </c>
      <c r="G897" s="53" t="s">
        <v>153</v>
      </c>
      <c r="H897" s="48" t="s">
        <v>48</v>
      </c>
      <c r="I897" s="48" t="str">
        <f t="shared" si="13"/>
        <v>MADRE Y PADRE SOBREVIVIENTE-F</v>
      </c>
      <c r="J897" s="54">
        <f>+VLOOKUP(I897,[1]codpension!$A$4:$C$30,2,FALSE)</f>
        <v>7</v>
      </c>
      <c r="K897" s="54">
        <f>+VLOOKUP(I897,[1]codpension!$A$4:$D$30,4,FALSE)</f>
        <v>0</v>
      </c>
      <c r="L897" s="54">
        <f>+VLOOKUP(I897,[1]codpension!$A$4:$C$30,3,FALSE)</f>
        <v>0</v>
      </c>
    </row>
    <row r="898" spans="1:12">
      <c r="A898" s="48">
        <v>61</v>
      </c>
      <c r="B898" s="94">
        <v>21</v>
      </c>
      <c r="C898" s="53">
        <v>23685</v>
      </c>
      <c r="D898" s="51">
        <v>1127.8571428571429</v>
      </c>
      <c r="E898" s="51">
        <v>93.988095238095241</v>
      </c>
      <c r="F898" s="52" t="s">
        <v>166</v>
      </c>
      <c r="G898" s="53" t="s">
        <v>153</v>
      </c>
      <c r="H898" s="48" t="s">
        <v>48</v>
      </c>
      <c r="I898" s="48" t="str">
        <f t="shared" si="13"/>
        <v>MADRE Y PADRE SOBREVIVIENTE-F</v>
      </c>
      <c r="J898" s="54">
        <f>+VLOOKUP(I898,[1]codpension!$A$4:$C$30,2,FALSE)</f>
        <v>7</v>
      </c>
      <c r="K898" s="54">
        <f>+VLOOKUP(I898,[1]codpension!$A$4:$D$30,4,FALSE)</f>
        <v>0</v>
      </c>
      <c r="L898" s="54">
        <f>+VLOOKUP(I898,[1]codpension!$A$4:$C$30,3,FALSE)</f>
        <v>0</v>
      </c>
    </row>
    <row r="899" spans="1:12">
      <c r="A899" s="48">
        <v>62</v>
      </c>
      <c r="B899" s="94">
        <v>21</v>
      </c>
      <c r="C899" s="53">
        <v>25994.400000000005</v>
      </c>
      <c r="D899" s="51">
        <v>1237.8285714285716</v>
      </c>
      <c r="E899" s="51">
        <v>103.15238095238097</v>
      </c>
      <c r="F899" s="52" t="s">
        <v>166</v>
      </c>
      <c r="G899" s="53" t="s">
        <v>153</v>
      </c>
      <c r="H899" s="48" t="s">
        <v>48</v>
      </c>
      <c r="I899" s="48" t="str">
        <f t="shared" si="13"/>
        <v>MADRE Y PADRE SOBREVIVIENTE-F</v>
      </c>
      <c r="J899" s="54">
        <f>+VLOOKUP(I899,[1]codpension!$A$4:$C$30,2,FALSE)</f>
        <v>7</v>
      </c>
      <c r="K899" s="54">
        <f>+VLOOKUP(I899,[1]codpension!$A$4:$D$30,4,FALSE)</f>
        <v>0</v>
      </c>
      <c r="L899" s="54">
        <f>+VLOOKUP(I899,[1]codpension!$A$4:$C$30,3,FALSE)</f>
        <v>0</v>
      </c>
    </row>
    <row r="900" spans="1:12">
      <c r="A900" s="48">
        <v>63</v>
      </c>
      <c r="B900" s="94">
        <v>17</v>
      </c>
      <c r="C900" s="53">
        <v>21743.759999999998</v>
      </c>
      <c r="D900" s="51">
        <v>1279.0447058823529</v>
      </c>
      <c r="E900" s="51">
        <v>106.5870588235294</v>
      </c>
      <c r="F900" s="52" t="s">
        <v>166</v>
      </c>
      <c r="G900" s="53" t="s">
        <v>153</v>
      </c>
      <c r="H900" s="48" t="s">
        <v>48</v>
      </c>
      <c r="I900" s="48" t="str">
        <f t="shared" ref="I900:I963" si="14">+F900&amp;"-"&amp;H900</f>
        <v>MADRE Y PADRE SOBREVIVIENTE-F</v>
      </c>
      <c r="J900" s="54">
        <f>+VLOOKUP(I900,[1]codpension!$A$4:$C$30,2,FALSE)</f>
        <v>7</v>
      </c>
      <c r="K900" s="54">
        <f>+VLOOKUP(I900,[1]codpension!$A$4:$D$30,4,FALSE)</f>
        <v>0</v>
      </c>
      <c r="L900" s="54">
        <f>+VLOOKUP(I900,[1]codpension!$A$4:$C$30,3,FALSE)</f>
        <v>0</v>
      </c>
    </row>
    <row r="901" spans="1:12">
      <c r="A901" s="48">
        <v>64</v>
      </c>
      <c r="B901" s="94">
        <v>22</v>
      </c>
      <c r="C901" s="53">
        <v>24595.56</v>
      </c>
      <c r="D901" s="51">
        <v>1117.98</v>
      </c>
      <c r="E901" s="51">
        <v>93.165000000000006</v>
      </c>
      <c r="F901" s="52" t="s">
        <v>166</v>
      </c>
      <c r="G901" s="53" t="s">
        <v>153</v>
      </c>
      <c r="H901" s="48" t="s">
        <v>48</v>
      </c>
      <c r="I901" s="48" t="str">
        <f t="shared" si="14"/>
        <v>MADRE Y PADRE SOBREVIVIENTE-F</v>
      </c>
      <c r="J901" s="54">
        <f>+VLOOKUP(I901,[1]codpension!$A$4:$C$30,2,FALSE)</f>
        <v>7</v>
      </c>
      <c r="K901" s="54">
        <f>+VLOOKUP(I901,[1]codpension!$A$4:$D$30,4,FALSE)</f>
        <v>0</v>
      </c>
      <c r="L901" s="54">
        <f>+VLOOKUP(I901,[1]codpension!$A$4:$C$30,3,FALSE)</f>
        <v>0</v>
      </c>
    </row>
    <row r="902" spans="1:12">
      <c r="A902" s="48">
        <v>65</v>
      </c>
      <c r="B902" s="94">
        <v>32</v>
      </c>
      <c r="C902" s="53">
        <v>35550.959999999992</v>
      </c>
      <c r="D902" s="51">
        <v>1110.9674999999997</v>
      </c>
      <c r="E902" s="51">
        <v>92.580624999999984</v>
      </c>
      <c r="F902" s="52" t="s">
        <v>166</v>
      </c>
      <c r="G902" s="53" t="s">
        <v>153</v>
      </c>
      <c r="H902" s="48" t="s">
        <v>48</v>
      </c>
      <c r="I902" s="48" t="str">
        <f t="shared" si="14"/>
        <v>MADRE Y PADRE SOBREVIVIENTE-F</v>
      </c>
      <c r="J902" s="54">
        <f>+VLOOKUP(I902,[1]codpension!$A$4:$C$30,2,FALSE)</f>
        <v>7</v>
      </c>
      <c r="K902" s="54">
        <f>+VLOOKUP(I902,[1]codpension!$A$4:$D$30,4,FALSE)</f>
        <v>0</v>
      </c>
      <c r="L902" s="54">
        <f>+VLOOKUP(I902,[1]codpension!$A$4:$C$30,3,FALSE)</f>
        <v>0</v>
      </c>
    </row>
    <row r="903" spans="1:12">
      <c r="A903" s="48">
        <v>66</v>
      </c>
      <c r="B903" s="94">
        <v>24</v>
      </c>
      <c r="C903" s="53">
        <v>39174.719999999994</v>
      </c>
      <c r="D903" s="51">
        <v>1632.2799999999997</v>
      </c>
      <c r="E903" s="51">
        <v>136.02333333333331</v>
      </c>
      <c r="F903" s="52" t="s">
        <v>166</v>
      </c>
      <c r="G903" s="53" t="s">
        <v>153</v>
      </c>
      <c r="H903" s="48" t="s">
        <v>48</v>
      </c>
      <c r="I903" s="48" t="str">
        <f t="shared" si="14"/>
        <v>MADRE Y PADRE SOBREVIVIENTE-F</v>
      </c>
      <c r="J903" s="54">
        <f>+VLOOKUP(I903,[1]codpension!$A$4:$C$30,2,FALSE)</f>
        <v>7</v>
      </c>
      <c r="K903" s="54">
        <f>+VLOOKUP(I903,[1]codpension!$A$4:$D$30,4,FALSE)</f>
        <v>0</v>
      </c>
      <c r="L903" s="54">
        <f>+VLOOKUP(I903,[1]codpension!$A$4:$C$30,3,FALSE)</f>
        <v>0</v>
      </c>
    </row>
    <row r="904" spans="1:12">
      <c r="A904" s="48">
        <v>67</v>
      </c>
      <c r="B904" s="94">
        <v>19</v>
      </c>
      <c r="C904" s="53">
        <v>23370.720000000005</v>
      </c>
      <c r="D904" s="51">
        <v>1230.0378947368424</v>
      </c>
      <c r="E904" s="51">
        <v>102.50315789473687</v>
      </c>
      <c r="F904" s="52" t="s">
        <v>166</v>
      </c>
      <c r="G904" s="53" t="s">
        <v>153</v>
      </c>
      <c r="H904" s="48" t="s">
        <v>48</v>
      </c>
      <c r="I904" s="48" t="str">
        <f t="shared" si="14"/>
        <v>MADRE Y PADRE SOBREVIVIENTE-F</v>
      </c>
      <c r="J904" s="54">
        <f>+VLOOKUP(I904,[1]codpension!$A$4:$C$30,2,FALSE)</f>
        <v>7</v>
      </c>
      <c r="K904" s="54">
        <f>+VLOOKUP(I904,[1]codpension!$A$4:$D$30,4,FALSE)</f>
        <v>0</v>
      </c>
      <c r="L904" s="54">
        <f>+VLOOKUP(I904,[1]codpension!$A$4:$C$30,3,FALSE)</f>
        <v>0</v>
      </c>
    </row>
    <row r="905" spans="1:12">
      <c r="A905" s="48">
        <v>68</v>
      </c>
      <c r="B905" s="94">
        <v>26</v>
      </c>
      <c r="C905" s="53">
        <v>32577.84</v>
      </c>
      <c r="D905" s="51">
        <v>1252.9938461538461</v>
      </c>
      <c r="E905" s="51">
        <v>104.41615384615385</v>
      </c>
      <c r="F905" s="52" t="s">
        <v>166</v>
      </c>
      <c r="G905" s="53" t="s">
        <v>153</v>
      </c>
      <c r="H905" s="48" t="s">
        <v>48</v>
      </c>
      <c r="I905" s="48" t="str">
        <f t="shared" si="14"/>
        <v>MADRE Y PADRE SOBREVIVIENTE-F</v>
      </c>
      <c r="J905" s="54">
        <f>+VLOOKUP(I905,[1]codpension!$A$4:$C$30,2,FALSE)</f>
        <v>7</v>
      </c>
      <c r="K905" s="54">
        <f>+VLOOKUP(I905,[1]codpension!$A$4:$D$30,4,FALSE)</f>
        <v>0</v>
      </c>
      <c r="L905" s="54">
        <f>+VLOOKUP(I905,[1]codpension!$A$4:$C$30,3,FALSE)</f>
        <v>0</v>
      </c>
    </row>
    <row r="906" spans="1:12">
      <c r="A906" s="48">
        <v>69</v>
      </c>
      <c r="B906" s="94">
        <v>30</v>
      </c>
      <c r="C906" s="53">
        <v>44482.559999999998</v>
      </c>
      <c r="D906" s="51">
        <v>1482.752</v>
      </c>
      <c r="E906" s="51">
        <v>123.56266666666666</v>
      </c>
      <c r="F906" s="52" t="s">
        <v>166</v>
      </c>
      <c r="G906" s="53" t="s">
        <v>153</v>
      </c>
      <c r="H906" s="48" t="s">
        <v>48</v>
      </c>
      <c r="I906" s="48" t="str">
        <f t="shared" si="14"/>
        <v>MADRE Y PADRE SOBREVIVIENTE-F</v>
      </c>
      <c r="J906" s="54">
        <f>+VLOOKUP(I906,[1]codpension!$A$4:$C$30,2,FALSE)</f>
        <v>7</v>
      </c>
      <c r="K906" s="54">
        <f>+VLOOKUP(I906,[1]codpension!$A$4:$D$30,4,FALSE)</f>
        <v>0</v>
      </c>
      <c r="L906" s="54">
        <f>+VLOOKUP(I906,[1]codpension!$A$4:$C$30,3,FALSE)</f>
        <v>0</v>
      </c>
    </row>
    <row r="907" spans="1:12">
      <c r="A907" s="48">
        <v>70</v>
      </c>
      <c r="B907" s="94">
        <v>24</v>
      </c>
      <c r="C907" s="53">
        <v>27469.08</v>
      </c>
      <c r="D907" s="51">
        <v>1144.5450000000001</v>
      </c>
      <c r="E907" s="51">
        <v>95.378750000000011</v>
      </c>
      <c r="F907" s="52" t="s">
        <v>166</v>
      </c>
      <c r="G907" s="53" t="s">
        <v>153</v>
      </c>
      <c r="H907" s="48" t="s">
        <v>48</v>
      </c>
      <c r="I907" s="48" t="str">
        <f t="shared" si="14"/>
        <v>MADRE Y PADRE SOBREVIVIENTE-F</v>
      </c>
      <c r="J907" s="54">
        <f>+VLOOKUP(I907,[1]codpension!$A$4:$C$30,2,FALSE)</f>
        <v>7</v>
      </c>
      <c r="K907" s="54">
        <f>+VLOOKUP(I907,[1]codpension!$A$4:$D$30,4,FALSE)</f>
        <v>0</v>
      </c>
      <c r="L907" s="54">
        <f>+VLOOKUP(I907,[1]codpension!$A$4:$C$30,3,FALSE)</f>
        <v>0</v>
      </c>
    </row>
    <row r="908" spans="1:12">
      <c r="A908" s="48">
        <v>71</v>
      </c>
      <c r="B908" s="94">
        <v>28</v>
      </c>
      <c r="C908" s="53">
        <v>44753.040000000008</v>
      </c>
      <c r="D908" s="51">
        <v>1598.3228571428574</v>
      </c>
      <c r="E908" s="51">
        <v>133.19357142857146</v>
      </c>
      <c r="F908" s="52" t="s">
        <v>166</v>
      </c>
      <c r="G908" s="53" t="s">
        <v>153</v>
      </c>
      <c r="H908" s="48" t="s">
        <v>48</v>
      </c>
      <c r="I908" s="48" t="str">
        <f t="shared" si="14"/>
        <v>MADRE Y PADRE SOBREVIVIENTE-F</v>
      </c>
      <c r="J908" s="54">
        <f>+VLOOKUP(I908,[1]codpension!$A$4:$C$30,2,FALSE)</f>
        <v>7</v>
      </c>
      <c r="K908" s="54">
        <f>+VLOOKUP(I908,[1]codpension!$A$4:$D$30,4,FALSE)</f>
        <v>0</v>
      </c>
      <c r="L908" s="54">
        <f>+VLOOKUP(I908,[1]codpension!$A$4:$C$30,3,FALSE)</f>
        <v>0</v>
      </c>
    </row>
    <row r="909" spans="1:12">
      <c r="A909" s="48">
        <v>72</v>
      </c>
      <c r="B909" s="94">
        <v>35</v>
      </c>
      <c r="C909" s="53">
        <v>43881.600000000006</v>
      </c>
      <c r="D909" s="51">
        <v>1253.7600000000002</v>
      </c>
      <c r="E909" s="51">
        <v>104.48000000000002</v>
      </c>
      <c r="F909" s="52" t="s">
        <v>166</v>
      </c>
      <c r="G909" s="53" t="s">
        <v>153</v>
      </c>
      <c r="H909" s="48" t="s">
        <v>48</v>
      </c>
      <c r="I909" s="48" t="str">
        <f t="shared" si="14"/>
        <v>MADRE Y PADRE SOBREVIVIENTE-F</v>
      </c>
      <c r="J909" s="54">
        <f>+VLOOKUP(I909,[1]codpension!$A$4:$C$30,2,FALSE)</f>
        <v>7</v>
      </c>
      <c r="K909" s="54">
        <f>+VLOOKUP(I909,[1]codpension!$A$4:$D$30,4,FALSE)</f>
        <v>0</v>
      </c>
      <c r="L909" s="54">
        <f>+VLOOKUP(I909,[1]codpension!$A$4:$C$30,3,FALSE)</f>
        <v>0</v>
      </c>
    </row>
    <row r="910" spans="1:12">
      <c r="A910" s="48">
        <v>73</v>
      </c>
      <c r="B910" s="94">
        <v>34</v>
      </c>
      <c r="C910" s="53">
        <v>47776.560000000005</v>
      </c>
      <c r="D910" s="51">
        <v>1405.1929411764706</v>
      </c>
      <c r="E910" s="51">
        <v>117.09941176470589</v>
      </c>
      <c r="F910" s="52" t="s">
        <v>166</v>
      </c>
      <c r="G910" s="53" t="s">
        <v>153</v>
      </c>
      <c r="H910" s="48" t="s">
        <v>48</v>
      </c>
      <c r="I910" s="48" t="str">
        <f t="shared" si="14"/>
        <v>MADRE Y PADRE SOBREVIVIENTE-F</v>
      </c>
      <c r="J910" s="54">
        <f>+VLOOKUP(I910,[1]codpension!$A$4:$C$30,2,FALSE)</f>
        <v>7</v>
      </c>
      <c r="K910" s="54">
        <f>+VLOOKUP(I910,[1]codpension!$A$4:$D$30,4,FALSE)</f>
        <v>0</v>
      </c>
      <c r="L910" s="54">
        <f>+VLOOKUP(I910,[1]codpension!$A$4:$C$30,3,FALSE)</f>
        <v>0</v>
      </c>
    </row>
    <row r="911" spans="1:12">
      <c r="A911" s="48">
        <v>74</v>
      </c>
      <c r="B911" s="94">
        <v>27</v>
      </c>
      <c r="C911" s="53">
        <v>38200.080000000002</v>
      </c>
      <c r="D911" s="51">
        <v>1414.8177777777778</v>
      </c>
      <c r="E911" s="51">
        <v>117.90148148148148</v>
      </c>
      <c r="F911" s="52" t="s">
        <v>166</v>
      </c>
      <c r="G911" s="53" t="s">
        <v>153</v>
      </c>
      <c r="H911" s="48" t="s">
        <v>48</v>
      </c>
      <c r="I911" s="48" t="str">
        <f t="shared" si="14"/>
        <v>MADRE Y PADRE SOBREVIVIENTE-F</v>
      </c>
      <c r="J911" s="54">
        <f>+VLOOKUP(I911,[1]codpension!$A$4:$C$30,2,FALSE)</f>
        <v>7</v>
      </c>
      <c r="K911" s="54">
        <f>+VLOOKUP(I911,[1]codpension!$A$4:$D$30,4,FALSE)</f>
        <v>0</v>
      </c>
      <c r="L911" s="54">
        <f>+VLOOKUP(I911,[1]codpension!$A$4:$C$30,3,FALSE)</f>
        <v>0</v>
      </c>
    </row>
    <row r="912" spans="1:12">
      <c r="A912" s="48">
        <v>75</v>
      </c>
      <c r="B912" s="94">
        <v>42</v>
      </c>
      <c r="C912" s="53">
        <v>48614.52</v>
      </c>
      <c r="D912" s="51">
        <v>1157.4885714285713</v>
      </c>
      <c r="E912" s="51">
        <v>96.457380952380944</v>
      </c>
      <c r="F912" s="52" t="s">
        <v>166</v>
      </c>
      <c r="G912" s="53" t="s">
        <v>153</v>
      </c>
      <c r="H912" s="48" t="s">
        <v>48</v>
      </c>
      <c r="I912" s="48" t="str">
        <f t="shared" si="14"/>
        <v>MADRE Y PADRE SOBREVIVIENTE-F</v>
      </c>
      <c r="J912" s="54">
        <f>+VLOOKUP(I912,[1]codpension!$A$4:$C$30,2,FALSE)</f>
        <v>7</v>
      </c>
      <c r="K912" s="54">
        <f>+VLOOKUP(I912,[1]codpension!$A$4:$D$30,4,FALSE)</f>
        <v>0</v>
      </c>
      <c r="L912" s="54">
        <f>+VLOOKUP(I912,[1]codpension!$A$4:$C$30,3,FALSE)</f>
        <v>0</v>
      </c>
    </row>
    <row r="913" spans="1:12">
      <c r="A913" s="48">
        <v>76</v>
      </c>
      <c r="B913" s="94">
        <v>26</v>
      </c>
      <c r="C913" s="53">
        <v>35323.320000000007</v>
      </c>
      <c r="D913" s="51">
        <v>1358.5892307692311</v>
      </c>
      <c r="E913" s="51">
        <v>113.21576923076925</v>
      </c>
      <c r="F913" s="52" t="s">
        <v>166</v>
      </c>
      <c r="G913" s="53" t="s">
        <v>153</v>
      </c>
      <c r="H913" s="48" t="s">
        <v>48</v>
      </c>
      <c r="I913" s="48" t="str">
        <f t="shared" si="14"/>
        <v>MADRE Y PADRE SOBREVIVIENTE-F</v>
      </c>
      <c r="J913" s="54">
        <f>+VLOOKUP(I913,[1]codpension!$A$4:$C$30,2,FALSE)</f>
        <v>7</v>
      </c>
      <c r="K913" s="54">
        <f>+VLOOKUP(I913,[1]codpension!$A$4:$D$30,4,FALSE)</f>
        <v>0</v>
      </c>
      <c r="L913" s="54">
        <f>+VLOOKUP(I913,[1]codpension!$A$4:$C$30,3,FALSE)</f>
        <v>0</v>
      </c>
    </row>
    <row r="914" spans="1:12">
      <c r="A914" s="48">
        <v>77</v>
      </c>
      <c r="B914" s="94">
        <v>34</v>
      </c>
      <c r="C914" s="53">
        <v>44963.76</v>
      </c>
      <c r="D914" s="51">
        <v>1322.4635294117647</v>
      </c>
      <c r="E914" s="51">
        <v>110.20529411764706</v>
      </c>
      <c r="F914" s="52" t="s">
        <v>166</v>
      </c>
      <c r="G914" s="53" t="s">
        <v>153</v>
      </c>
      <c r="H914" s="48" t="s">
        <v>48</v>
      </c>
      <c r="I914" s="48" t="str">
        <f t="shared" si="14"/>
        <v>MADRE Y PADRE SOBREVIVIENTE-F</v>
      </c>
      <c r="J914" s="54">
        <f>+VLOOKUP(I914,[1]codpension!$A$4:$C$30,2,FALSE)</f>
        <v>7</v>
      </c>
      <c r="K914" s="54">
        <f>+VLOOKUP(I914,[1]codpension!$A$4:$D$30,4,FALSE)</f>
        <v>0</v>
      </c>
      <c r="L914" s="54">
        <f>+VLOOKUP(I914,[1]codpension!$A$4:$C$30,3,FALSE)</f>
        <v>0</v>
      </c>
    </row>
    <row r="915" spans="1:12">
      <c r="A915" s="48">
        <v>78</v>
      </c>
      <c r="B915" s="94">
        <v>41</v>
      </c>
      <c r="C915" s="53">
        <v>52938.84</v>
      </c>
      <c r="D915" s="51">
        <v>1291.1912195121949</v>
      </c>
      <c r="E915" s="51">
        <v>107.59926829268291</v>
      </c>
      <c r="F915" s="52" t="s">
        <v>166</v>
      </c>
      <c r="G915" s="53" t="s">
        <v>153</v>
      </c>
      <c r="H915" s="48" t="s">
        <v>48</v>
      </c>
      <c r="I915" s="48" t="str">
        <f t="shared" si="14"/>
        <v>MADRE Y PADRE SOBREVIVIENTE-F</v>
      </c>
      <c r="J915" s="54">
        <f>+VLOOKUP(I915,[1]codpension!$A$4:$C$30,2,FALSE)</f>
        <v>7</v>
      </c>
      <c r="K915" s="54">
        <f>+VLOOKUP(I915,[1]codpension!$A$4:$D$30,4,FALSE)</f>
        <v>0</v>
      </c>
      <c r="L915" s="54">
        <f>+VLOOKUP(I915,[1]codpension!$A$4:$C$30,3,FALSE)</f>
        <v>0</v>
      </c>
    </row>
    <row r="916" spans="1:12">
      <c r="A916" s="48">
        <v>79</v>
      </c>
      <c r="B916" s="94">
        <v>41</v>
      </c>
      <c r="C916" s="53">
        <v>67023.240000000005</v>
      </c>
      <c r="D916" s="51">
        <v>1634.7131707317074</v>
      </c>
      <c r="E916" s="51">
        <v>136.2260975609756</v>
      </c>
      <c r="F916" s="52" t="s">
        <v>166</v>
      </c>
      <c r="G916" s="53" t="s">
        <v>153</v>
      </c>
      <c r="H916" s="48" t="s">
        <v>48</v>
      </c>
      <c r="I916" s="48" t="str">
        <f t="shared" si="14"/>
        <v>MADRE Y PADRE SOBREVIVIENTE-F</v>
      </c>
      <c r="J916" s="54">
        <f>+VLOOKUP(I916,[1]codpension!$A$4:$C$30,2,FALSE)</f>
        <v>7</v>
      </c>
      <c r="K916" s="54">
        <f>+VLOOKUP(I916,[1]codpension!$A$4:$D$30,4,FALSE)</f>
        <v>0</v>
      </c>
      <c r="L916" s="54">
        <f>+VLOOKUP(I916,[1]codpension!$A$4:$C$30,3,FALSE)</f>
        <v>0</v>
      </c>
    </row>
    <row r="917" spans="1:12">
      <c r="A917" s="48">
        <v>80</v>
      </c>
      <c r="B917" s="94">
        <v>26</v>
      </c>
      <c r="C917" s="53">
        <v>38216.28</v>
      </c>
      <c r="D917" s="51">
        <v>1469.8569230769231</v>
      </c>
      <c r="E917" s="51">
        <v>122.48807692307692</v>
      </c>
      <c r="F917" s="52" t="s">
        <v>166</v>
      </c>
      <c r="G917" s="53" t="s">
        <v>153</v>
      </c>
      <c r="H917" s="48" t="s">
        <v>48</v>
      </c>
      <c r="I917" s="48" t="str">
        <f t="shared" si="14"/>
        <v>MADRE Y PADRE SOBREVIVIENTE-F</v>
      </c>
      <c r="J917" s="54">
        <f>+VLOOKUP(I917,[1]codpension!$A$4:$C$30,2,FALSE)</f>
        <v>7</v>
      </c>
      <c r="K917" s="54">
        <f>+VLOOKUP(I917,[1]codpension!$A$4:$D$30,4,FALSE)</f>
        <v>0</v>
      </c>
      <c r="L917" s="54">
        <f>+VLOOKUP(I917,[1]codpension!$A$4:$C$30,3,FALSE)</f>
        <v>0</v>
      </c>
    </row>
    <row r="918" spans="1:12">
      <c r="A918" s="48">
        <v>81</v>
      </c>
      <c r="B918" s="94">
        <v>28</v>
      </c>
      <c r="C918" s="53">
        <v>38924.040000000008</v>
      </c>
      <c r="D918" s="51">
        <v>1390.1442857142861</v>
      </c>
      <c r="E918" s="51">
        <v>115.84535714285717</v>
      </c>
      <c r="F918" s="52" t="s">
        <v>166</v>
      </c>
      <c r="G918" s="53" t="s">
        <v>153</v>
      </c>
      <c r="H918" s="48" t="s">
        <v>48</v>
      </c>
      <c r="I918" s="48" t="str">
        <f t="shared" si="14"/>
        <v>MADRE Y PADRE SOBREVIVIENTE-F</v>
      </c>
      <c r="J918" s="54">
        <f>+VLOOKUP(I918,[1]codpension!$A$4:$C$30,2,FALSE)</f>
        <v>7</v>
      </c>
      <c r="K918" s="54">
        <f>+VLOOKUP(I918,[1]codpension!$A$4:$D$30,4,FALSE)</f>
        <v>0</v>
      </c>
      <c r="L918" s="54">
        <f>+VLOOKUP(I918,[1]codpension!$A$4:$C$30,3,FALSE)</f>
        <v>0</v>
      </c>
    </row>
    <row r="919" spans="1:12">
      <c r="A919" s="48">
        <v>82</v>
      </c>
      <c r="B919" s="94">
        <v>36</v>
      </c>
      <c r="C919" s="53">
        <v>46397.52</v>
      </c>
      <c r="D919" s="51">
        <v>1288.82</v>
      </c>
      <c r="E919" s="51">
        <v>107.40166666666666</v>
      </c>
      <c r="F919" s="52" t="s">
        <v>166</v>
      </c>
      <c r="G919" s="53" t="s">
        <v>153</v>
      </c>
      <c r="H919" s="48" t="s">
        <v>48</v>
      </c>
      <c r="I919" s="48" t="str">
        <f t="shared" si="14"/>
        <v>MADRE Y PADRE SOBREVIVIENTE-F</v>
      </c>
      <c r="J919" s="54">
        <f>+VLOOKUP(I919,[1]codpension!$A$4:$C$30,2,FALSE)</f>
        <v>7</v>
      </c>
      <c r="K919" s="54">
        <f>+VLOOKUP(I919,[1]codpension!$A$4:$D$30,4,FALSE)</f>
        <v>0</v>
      </c>
      <c r="L919" s="54">
        <f>+VLOOKUP(I919,[1]codpension!$A$4:$C$30,3,FALSE)</f>
        <v>0</v>
      </c>
    </row>
    <row r="920" spans="1:12">
      <c r="A920" s="48">
        <v>83</v>
      </c>
      <c r="B920" s="94">
        <v>30</v>
      </c>
      <c r="C920" s="53">
        <v>51249.240000000005</v>
      </c>
      <c r="D920" s="51">
        <v>1708.3080000000002</v>
      </c>
      <c r="E920" s="51">
        <v>142.35900000000001</v>
      </c>
      <c r="F920" s="52" t="s">
        <v>166</v>
      </c>
      <c r="G920" s="53" t="s">
        <v>153</v>
      </c>
      <c r="H920" s="48" t="s">
        <v>48</v>
      </c>
      <c r="I920" s="48" t="str">
        <f t="shared" si="14"/>
        <v>MADRE Y PADRE SOBREVIVIENTE-F</v>
      </c>
      <c r="J920" s="54">
        <f>+VLOOKUP(I920,[1]codpension!$A$4:$C$30,2,FALSE)</f>
        <v>7</v>
      </c>
      <c r="K920" s="54">
        <f>+VLOOKUP(I920,[1]codpension!$A$4:$D$30,4,FALSE)</f>
        <v>0</v>
      </c>
      <c r="L920" s="54">
        <f>+VLOOKUP(I920,[1]codpension!$A$4:$C$30,3,FALSE)</f>
        <v>0</v>
      </c>
    </row>
    <row r="921" spans="1:12">
      <c r="A921" s="48">
        <v>84</v>
      </c>
      <c r="B921" s="94">
        <v>41</v>
      </c>
      <c r="C921" s="53">
        <v>60376.200000000012</v>
      </c>
      <c r="D921" s="51">
        <v>1472.5902439024394</v>
      </c>
      <c r="E921" s="51">
        <v>122.71585365853662</v>
      </c>
      <c r="F921" s="52" t="s">
        <v>166</v>
      </c>
      <c r="G921" s="53" t="s">
        <v>153</v>
      </c>
      <c r="H921" s="48" t="s">
        <v>48</v>
      </c>
      <c r="I921" s="48" t="str">
        <f t="shared" si="14"/>
        <v>MADRE Y PADRE SOBREVIVIENTE-F</v>
      </c>
      <c r="J921" s="54">
        <f>+VLOOKUP(I921,[1]codpension!$A$4:$C$30,2,FALSE)</f>
        <v>7</v>
      </c>
      <c r="K921" s="54">
        <f>+VLOOKUP(I921,[1]codpension!$A$4:$D$30,4,FALSE)</f>
        <v>0</v>
      </c>
      <c r="L921" s="54">
        <f>+VLOOKUP(I921,[1]codpension!$A$4:$C$30,3,FALSE)</f>
        <v>0</v>
      </c>
    </row>
    <row r="922" spans="1:12">
      <c r="A922" s="48">
        <v>85</v>
      </c>
      <c r="B922" s="94">
        <v>35</v>
      </c>
      <c r="C922" s="53">
        <v>48064.800000000003</v>
      </c>
      <c r="D922" s="51">
        <v>1373.28</v>
      </c>
      <c r="E922" s="51">
        <v>114.44</v>
      </c>
      <c r="F922" s="52" t="s">
        <v>166</v>
      </c>
      <c r="G922" s="53" t="s">
        <v>153</v>
      </c>
      <c r="H922" s="48" t="s">
        <v>48</v>
      </c>
      <c r="I922" s="48" t="str">
        <f t="shared" si="14"/>
        <v>MADRE Y PADRE SOBREVIVIENTE-F</v>
      </c>
      <c r="J922" s="54">
        <f>+VLOOKUP(I922,[1]codpension!$A$4:$C$30,2,FALSE)</f>
        <v>7</v>
      </c>
      <c r="K922" s="54">
        <f>+VLOOKUP(I922,[1]codpension!$A$4:$D$30,4,FALSE)</f>
        <v>0</v>
      </c>
      <c r="L922" s="54">
        <f>+VLOOKUP(I922,[1]codpension!$A$4:$C$30,3,FALSE)</f>
        <v>0</v>
      </c>
    </row>
    <row r="923" spans="1:12">
      <c r="A923" s="48">
        <v>86</v>
      </c>
      <c r="B923" s="94">
        <v>38</v>
      </c>
      <c r="C923" s="53">
        <v>61445.520000000004</v>
      </c>
      <c r="D923" s="51">
        <v>1616.9873684210527</v>
      </c>
      <c r="E923" s="51">
        <v>134.74894736842106</v>
      </c>
      <c r="F923" s="52" t="s">
        <v>166</v>
      </c>
      <c r="G923" s="53" t="s">
        <v>153</v>
      </c>
      <c r="H923" s="48" t="s">
        <v>48</v>
      </c>
      <c r="I923" s="48" t="str">
        <f t="shared" si="14"/>
        <v>MADRE Y PADRE SOBREVIVIENTE-F</v>
      </c>
      <c r="J923" s="54">
        <f>+VLOOKUP(I923,[1]codpension!$A$4:$C$30,2,FALSE)</f>
        <v>7</v>
      </c>
      <c r="K923" s="54">
        <f>+VLOOKUP(I923,[1]codpension!$A$4:$D$30,4,FALSE)</f>
        <v>0</v>
      </c>
      <c r="L923" s="54">
        <f>+VLOOKUP(I923,[1]codpension!$A$4:$C$30,3,FALSE)</f>
        <v>0</v>
      </c>
    </row>
    <row r="924" spans="1:12">
      <c r="A924" s="48">
        <v>87</v>
      </c>
      <c r="B924" s="94">
        <v>32</v>
      </c>
      <c r="C924" s="53">
        <v>63625.919999999991</v>
      </c>
      <c r="D924" s="51">
        <v>1988.3099999999997</v>
      </c>
      <c r="E924" s="51">
        <v>165.69249999999997</v>
      </c>
      <c r="F924" s="52" t="s">
        <v>166</v>
      </c>
      <c r="G924" s="53" t="s">
        <v>153</v>
      </c>
      <c r="H924" s="48" t="s">
        <v>48</v>
      </c>
      <c r="I924" s="48" t="str">
        <f t="shared" si="14"/>
        <v>MADRE Y PADRE SOBREVIVIENTE-F</v>
      </c>
      <c r="J924" s="54">
        <f>+VLOOKUP(I924,[1]codpension!$A$4:$C$30,2,FALSE)</f>
        <v>7</v>
      </c>
      <c r="K924" s="54">
        <f>+VLOOKUP(I924,[1]codpension!$A$4:$D$30,4,FALSE)</f>
        <v>0</v>
      </c>
      <c r="L924" s="54">
        <f>+VLOOKUP(I924,[1]codpension!$A$4:$C$30,3,FALSE)</f>
        <v>0</v>
      </c>
    </row>
    <row r="925" spans="1:12">
      <c r="A925" s="48">
        <v>88</v>
      </c>
      <c r="B925" s="94">
        <v>28</v>
      </c>
      <c r="C925" s="53">
        <v>44919.479999999996</v>
      </c>
      <c r="D925" s="51">
        <v>1604.2671428571427</v>
      </c>
      <c r="E925" s="51">
        <v>133.68892857142856</v>
      </c>
      <c r="F925" s="52" t="s">
        <v>166</v>
      </c>
      <c r="G925" s="53" t="s">
        <v>153</v>
      </c>
      <c r="H925" s="48" t="s">
        <v>48</v>
      </c>
      <c r="I925" s="48" t="str">
        <f t="shared" si="14"/>
        <v>MADRE Y PADRE SOBREVIVIENTE-F</v>
      </c>
      <c r="J925" s="54">
        <f>+VLOOKUP(I925,[1]codpension!$A$4:$C$30,2,FALSE)</f>
        <v>7</v>
      </c>
      <c r="K925" s="54">
        <f>+VLOOKUP(I925,[1]codpension!$A$4:$D$30,4,FALSE)</f>
        <v>0</v>
      </c>
      <c r="L925" s="54">
        <f>+VLOOKUP(I925,[1]codpension!$A$4:$C$30,3,FALSE)</f>
        <v>0</v>
      </c>
    </row>
    <row r="926" spans="1:12">
      <c r="A926" s="48">
        <v>89</v>
      </c>
      <c r="B926" s="94">
        <v>27</v>
      </c>
      <c r="C926" s="53">
        <v>35616</v>
      </c>
      <c r="D926" s="51">
        <v>1319.1111111111111</v>
      </c>
      <c r="E926" s="51">
        <v>109.92592592592592</v>
      </c>
      <c r="F926" s="52" t="s">
        <v>166</v>
      </c>
      <c r="G926" s="53" t="s">
        <v>153</v>
      </c>
      <c r="H926" s="48" t="s">
        <v>48</v>
      </c>
      <c r="I926" s="48" t="str">
        <f t="shared" si="14"/>
        <v>MADRE Y PADRE SOBREVIVIENTE-F</v>
      </c>
      <c r="J926" s="54">
        <f>+VLOOKUP(I926,[1]codpension!$A$4:$C$30,2,FALSE)</f>
        <v>7</v>
      </c>
      <c r="K926" s="54">
        <f>+VLOOKUP(I926,[1]codpension!$A$4:$D$30,4,FALSE)</f>
        <v>0</v>
      </c>
      <c r="L926" s="54">
        <f>+VLOOKUP(I926,[1]codpension!$A$4:$C$30,3,FALSE)</f>
        <v>0</v>
      </c>
    </row>
    <row r="927" spans="1:12">
      <c r="A927" s="48">
        <v>90</v>
      </c>
      <c r="B927" s="94">
        <v>27</v>
      </c>
      <c r="C927" s="53">
        <v>46804.680000000008</v>
      </c>
      <c r="D927" s="51">
        <v>1733.5066666666669</v>
      </c>
      <c r="E927" s="51">
        <v>144.45888888888891</v>
      </c>
      <c r="F927" s="52" t="s">
        <v>166</v>
      </c>
      <c r="G927" s="53" t="s">
        <v>153</v>
      </c>
      <c r="H927" s="48" t="s">
        <v>48</v>
      </c>
      <c r="I927" s="48" t="str">
        <f t="shared" si="14"/>
        <v>MADRE Y PADRE SOBREVIVIENTE-F</v>
      </c>
      <c r="J927" s="54">
        <f>+VLOOKUP(I927,[1]codpension!$A$4:$C$30,2,FALSE)</f>
        <v>7</v>
      </c>
      <c r="K927" s="54">
        <f>+VLOOKUP(I927,[1]codpension!$A$4:$D$30,4,FALSE)</f>
        <v>0</v>
      </c>
      <c r="L927" s="54">
        <f>+VLOOKUP(I927,[1]codpension!$A$4:$C$30,3,FALSE)</f>
        <v>0</v>
      </c>
    </row>
    <row r="928" spans="1:12">
      <c r="A928" s="48">
        <v>91</v>
      </c>
      <c r="B928" s="94">
        <v>18</v>
      </c>
      <c r="C928" s="53">
        <v>39241.32</v>
      </c>
      <c r="D928" s="51">
        <v>2180.0733333333333</v>
      </c>
      <c r="E928" s="51">
        <v>181.67277777777778</v>
      </c>
      <c r="F928" s="52" t="s">
        <v>166</v>
      </c>
      <c r="G928" s="53" t="s">
        <v>153</v>
      </c>
      <c r="H928" s="48" t="s">
        <v>48</v>
      </c>
      <c r="I928" s="48" t="str">
        <f t="shared" si="14"/>
        <v>MADRE Y PADRE SOBREVIVIENTE-F</v>
      </c>
      <c r="J928" s="54">
        <f>+VLOOKUP(I928,[1]codpension!$A$4:$C$30,2,FALSE)</f>
        <v>7</v>
      </c>
      <c r="K928" s="54">
        <f>+VLOOKUP(I928,[1]codpension!$A$4:$D$30,4,FALSE)</f>
        <v>0</v>
      </c>
      <c r="L928" s="54">
        <f>+VLOOKUP(I928,[1]codpension!$A$4:$C$30,3,FALSE)</f>
        <v>0</v>
      </c>
    </row>
    <row r="929" spans="1:12">
      <c r="A929" s="48">
        <v>92</v>
      </c>
      <c r="B929" s="94">
        <v>31</v>
      </c>
      <c r="C929" s="53">
        <v>50415.840000000011</v>
      </c>
      <c r="D929" s="51">
        <v>1626.3174193548391</v>
      </c>
      <c r="E929" s="51">
        <v>135.52645161290326</v>
      </c>
      <c r="F929" s="52" t="s">
        <v>166</v>
      </c>
      <c r="G929" s="53" t="s">
        <v>153</v>
      </c>
      <c r="H929" s="48" t="s">
        <v>48</v>
      </c>
      <c r="I929" s="48" t="str">
        <f t="shared" si="14"/>
        <v>MADRE Y PADRE SOBREVIVIENTE-F</v>
      </c>
      <c r="J929" s="54">
        <f>+VLOOKUP(I929,[1]codpension!$A$4:$C$30,2,FALSE)</f>
        <v>7</v>
      </c>
      <c r="K929" s="54">
        <f>+VLOOKUP(I929,[1]codpension!$A$4:$D$30,4,FALSE)</f>
        <v>0</v>
      </c>
      <c r="L929" s="54">
        <f>+VLOOKUP(I929,[1]codpension!$A$4:$C$30,3,FALSE)</f>
        <v>0</v>
      </c>
    </row>
    <row r="930" spans="1:12">
      <c r="A930" s="48">
        <v>93</v>
      </c>
      <c r="B930" s="94">
        <v>14</v>
      </c>
      <c r="C930" s="53">
        <v>23330.280000000002</v>
      </c>
      <c r="D930" s="51">
        <v>1666.4485714285715</v>
      </c>
      <c r="E930" s="51">
        <v>138.87071428571429</v>
      </c>
      <c r="F930" s="52" t="s">
        <v>166</v>
      </c>
      <c r="G930" s="53" t="s">
        <v>153</v>
      </c>
      <c r="H930" s="48" t="s">
        <v>48</v>
      </c>
      <c r="I930" s="48" t="str">
        <f t="shared" si="14"/>
        <v>MADRE Y PADRE SOBREVIVIENTE-F</v>
      </c>
      <c r="J930" s="54">
        <f>+VLOOKUP(I930,[1]codpension!$A$4:$C$30,2,FALSE)</f>
        <v>7</v>
      </c>
      <c r="K930" s="54">
        <f>+VLOOKUP(I930,[1]codpension!$A$4:$D$30,4,FALSE)</f>
        <v>0</v>
      </c>
      <c r="L930" s="54">
        <f>+VLOOKUP(I930,[1]codpension!$A$4:$C$30,3,FALSE)</f>
        <v>0</v>
      </c>
    </row>
    <row r="931" spans="1:12">
      <c r="A931" s="48">
        <v>94</v>
      </c>
      <c r="B931" s="94">
        <v>28</v>
      </c>
      <c r="C931" s="53">
        <v>46079.640000000007</v>
      </c>
      <c r="D931" s="51">
        <v>1645.7014285714288</v>
      </c>
      <c r="E931" s="51">
        <v>137.14178571428573</v>
      </c>
      <c r="F931" s="52" t="s">
        <v>166</v>
      </c>
      <c r="G931" s="53" t="s">
        <v>153</v>
      </c>
      <c r="H931" s="48" t="s">
        <v>48</v>
      </c>
      <c r="I931" s="48" t="str">
        <f t="shared" si="14"/>
        <v>MADRE Y PADRE SOBREVIVIENTE-F</v>
      </c>
      <c r="J931" s="54">
        <f>+VLOOKUP(I931,[1]codpension!$A$4:$C$30,2,FALSE)</f>
        <v>7</v>
      </c>
      <c r="K931" s="54">
        <f>+VLOOKUP(I931,[1]codpension!$A$4:$D$30,4,FALSE)</f>
        <v>0</v>
      </c>
      <c r="L931" s="54">
        <f>+VLOOKUP(I931,[1]codpension!$A$4:$C$30,3,FALSE)</f>
        <v>0</v>
      </c>
    </row>
    <row r="932" spans="1:12">
      <c r="A932" s="48">
        <v>95</v>
      </c>
      <c r="B932" s="94">
        <v>10</v>
      </c>
      <c r="C932" s="53">
        <v>22202.039999999997</v>
      </c>
      <c r="D932" s="51">
        <v>2220.2039999999997</v>
      </c>
      <c r="E932" s="51">
        <v>185.01699999999997</v>
      </c>
      <c r="F932" s="52" t="s">
        <v>166</v>
      </c>
      <c r="G932" s="53" t="s">
        <v>153</v>
      </c>
      <c r="H932" s="48" t="s">
        <v>48</v>
      </c>
      <c r="I932" s="48" t="str">
        <f t="shared" si="14"/>
        <v>MADRE Y PADRE SOBREVIVIENTE-F</v>
      </c>
      <c r="J932" s="54">
        <f>+VLOOKUP(I932,[1]codpension!$A$4:$C$30,2,FALSE)</f>
        <v>7</v>
      </c>
      <c r="K932" s="54">
        <f>+VLOOKUP(I932,[1]codpension!$A$4:$D$30,4,FALSE)</f>
        <v>0</v>
      </c>
      <c r="L932" s="54">
        <f>+VLOOKUP(I932,[1]codpension!$A$4:$C$30,3,FALSE)</f>
        <v>0</v>
      </c>
    </row>
    <row r="933" spans="1:12">
      <c r="A933" s="48">
        <v>96</v>
      </c>
      <c r="B933" s="94">
        <v>8</v>
      </c>
      <c r="C933" s="53">
        <v>11546.04</v>
      </c>
      <c r="D933" s="51">
        <v>1443.2550000000001</v>
      </c>
      <c r="E933" s="51">
        <v>120.27125000000001</v>
      </c>
      <c r="F933" s="52" t="s">
        <v>166</v>
      </c>
      <c r="G933" s="53" t="s">
        <v>153</v>
      </c>
      <c r="H933" s="48" t="s">
        <v>48</v>
      </c>
      <c r="I933" s="48" t="str">
        <f t="shared" si="14"/>
        <v>MADRE Y PADRE SOBREVIVIENTE-F</v>
      </c>
      <c r="J933" s="54">
        <f>+VLOOKUP(I933,[1]codpension!$A$4:$C$30,2,FALSE)</f>
        <v>7</v>
      </c>
      <c r="K933" s="54">
        <f>+VLOOKUP(I933,[1]codpension!$A$4:$D$30,4,FALSE)</f>
        <v>0</v>
      </c>
      <c r="L933" s="54">
        <f>+VLOOKUP(I933,[1]codpension!$A$4:$C$30,3,FALSE)</f>
        <v>0</v>
      </c>
    </row>
    <row r="934" spans="1:12">
      <c r="A934" s="48">
        <v>97</v>
      </c>
      <c r="B934" s="94">
        <v>11</v>
      </c>
      <c r="C934" s="53">
        <v>22337.4</v>
      </c>
      <c r="D934" s="51">
        <v>2030.6727272727273</v>
      </c>
      <c r="E934" s="51">
        <v>169.22272727272727</v>
      </c>
      <c r="F934" s="52" t="s">
        <v>166</v>
      </c>
      <c r="G934" s="53" t="s">
        <v>153</v>
      </c>
      <c r="H934" s="48" t="s">
        <v>48</v>
      </c>
      <c r="I934" s="48" t="str">
        <f t="shared" si="14"/>
        <v>MADRE Y PADRE SOBREVIVIENTE-F</v>
      </c>
      <c r="J934" s="54">
        <f>+VLOOKUP(I934,[1]codpension!$A$4:$C$30,2,FALSE)</f>
        <v>7</v>
      </c>
      <c r="K934" s="54">
        <f>+VLOOKUP(I934,[1]codpension!$A$4:$D$30,4,FALSE)</f>
        <v>0</v>
      </c>
      <c r="L934" s="54">
        <f>+VLOOKUP(I934,[1]codpension!$A$4:$C$30,3,FALSE)</f>
        <v>0</v>
      </c>
    </row>
    <row r="935" spans="1:12">
      <c r="A935" s="48">
        <v>98</v>
      </c>
      <c r="B935" s="94">
        <v>7</v>
      </c>
      <c r="C935" s="53">
        <v>9755.2799999999988</v>
      </c>
      <c r="D935" s="51">
        <v>1393.6114285714284</v>
      </c>
      <c r="E935" s="51">
        <v>116.1342857142857</v>
      </c>
      <c r="F935" s="52" t="s">
        <v>166</v>
      </c>
      <c r="G935" s="53" t="s">
        <v>153</v>
      </c>
      <c r="H935" s="48" t="s">
        <v>48</v>
      </c>
      <c r="I935" s="48" t="str">
        <f t="shared" si="14"/>
        <v>MADRE Y PADRE SOBREVIVIENTE-F</v>
      </c>
      <c r="J935" s="54">
        <f>+VLOOKUP(I935,[1]codpension!$A$4:$C$30,2,FALSE)</f>
        <v>7</v>
      </c>
      <c r="K935" s="54">
        <f>+VLOOKUP(I935,[1]codpension!$A$4:$D$30,4,FALSE)</f>
        <v>0</v>
      </c>
      <c r="L935" s="54">
        <f>+VLOOKUP(I935,[1]codpension!$A$4:$C$30,3,FALSE)</f>
        <v>0</v>
      </c>
    </row>
    <row r="936" spans="1:12">
      <c r="A936" s="48">
        <v>99</v>
      </c>
      <c r="B936" s="94">
        <v>4</v>
      </c>
      <c r="C936" s="53">
        <v>8126.4000000000005</v>
      </c>
      <c r="D936" s="51">
        <v>2031.6000000000001</v>
      </c>
      <c r="E936" s="51">
        <v>169.3</v>
      </c>
      <c r="F936" s="52" t="s">
        <v>166</v>
      </c>
      <c r="G936" s="53" t="s">
        <v>153</v>
      </c>
      <c r="H936" s="48" t="s">
        <v>48</v>
      </c>
      <c r="I936" s="48" t="str">
        <f t="shared" si="14"/>
        <v>MADRE Y PADRE SOBREVIVIENTE-F</v>
      </c>
      <c r="J936" s="54">
        <f>+VLOOKUP(I936,[1]codpension!$A$4:$C$30,2,FALSE)</f>
        <v>7</v>
      </c>
      <c r="K936" s="54">
        <f>+VLOOKUP(I936,[1]codpension!$A$4:$D$30,4,FALSE)</f>
        <v>0</v>
      </c>
      <c r="L936" s="54">
        <f>+VLOOKUP(I936,[1]codpension!$A$4:$C$30,3,FALSE)</f>
        <v>0</v>
      </c>
    </row>
    <row r="937" spans="1:12">
      <c r="A937" s="48">
        <v>100</v>
      </c>
      <c r="B937" s="94">
        <v>4</v>
      </c>
      <c r="C937" s="53">
        <v>5580.36</v>
      </c>
      <c r="D937" s="51">
        <v>1395.09</v>
      </c>
      <c r="E937" s="51">
        <v>116.25749999999999</v>
      </c>
      <c r="F937" s="52" t="s">
        <v>166</v>
      </c>
      <c r="G937" s="53" t="s">
        <v>153</v>
      </c>
      <c r="H937" s="48" t="s">
        <v>48</v>
      </c>
      <c r="I937" s="48" t="str">
        <f t="shared" si="14"/>
        <v>MADRE Y PADRE SOBREVIVIENTE-F</v>
      </c>
      <c r="J937" s="54">
        <f>+VLOOKUP(I937,[1]codpension!$A$4:$C$30,2,FALSE)</f>
        <v>7</v>
      </c>
      <c r="K937" s="54">
        <f>+VLOOKUP(I937,[1]codpension!$A$4:$D$30,4,FALSE)</f>
        <v>0</v>
      </c>
      <c r="L937" s="54">
        <f>+VLOOKUP(I937,[1]codpension!$A$4:$C$30,3,FALSE)</f>
        <v>0</v>
      </c>
    </row>
    <row r="938" spans="1:12">
      <c r="A938" s="48">
        <v>101</v>
      </c>
      <c r="B938" s="94">
        <v>2</v>
      </c>
      <c r="C938" s="53">
        <v>4887.5999999999995</v>
      </c>
      <c r="D938" s="51">
        <v>2443.7999999999997</v>
      </c>
      <c r="E938" s="51">
        <v>203.64999999999998</v>
      </c>
      <c r="F938" s="52" t="s">
        <v>166</v>
      </c>
      <c r="G938" s="53" t="s">
        <v>153</v>
      </c>
      <c r="H938" s="48" t="s">
        <v>48</v>
      </c>
      <c r="I938" s="48" t="str">
        <f t="shared" si="14"/>
        <v>MADRE Y PADRE SOBREVIVIENTE-F</v>
      </c>
      <c r="J938" s="54">
        <f>+VLOOKUP(I938,[1]codpension!$A$4:$C$30,2,FALSE)</f>
        <v>7</v>
      </c>
      <c r="K938" s="54">
        <f>+VLOOKUP(I938,[1]codpension!$A$4:$D$30,4,FALSE)</f>
        <v>0</v>
      </c>
      <c r="L938" s="54">
        <f>+VLOOKUP(I938,[1]codpension!$A$4:$C$30,3,FALSE)</f>
        <v>0</v>
      </c>
    </row>
    <row r="939" spans="1:12">
      <c r="A939" s="48">
        <v>102</v>
      </c>
      <c r="B939" s="94">
        <v>1</v>
      </c>
      <c r="C939" s="53">
        <v>1171.8000000000002</v>
      </c>
      <c r="D939" s="51">
        <v>1171.8000000000002</v>
      </c>
      <c r="E939" s="51">
        <v>97.65000000000002</v>
      </c>
      <c r="F939" s="52" t="s">
        <v>166</v>
      </c>
      <c r="G939" s="53" t="s">
        <v>153</v>
      </c>
      <c r="H939" s="48" t="s">
        <v>48</v>
      </c>
      <c r="I939" s="48" t="str">
        <f t="shared" si="14"/>
        <v>MADRE Y PADRE SOBREVIVIENTE-F</v>
      </c>
      <c r="J939" s="54">
        <f>+VLOOKUP(I939,[1]codpension!$A$4:$C$30,2,FALSE)</f>
        <v>7</v>
      </c>
      <c r="K939" s="54">
        <f>+VLOOKUP(I939,[1]codpension!$A$4:$D$30,4,FALSE)</f>
        <v>0</v>
      </c>
      <c r="L939" s="54">
        <f>+VLOOKUP(I939,[1]codpension!$A$4:$C$30,3,FALSE)</f>
        <v>0</v>
      </c>
    </row>
    <row r="940" spans="1:12">
      <c r="A940" s="48">
        <v>103</v>
      </c>
      <c r="B940" s="94">
        <v>2</v>
      </c>
      <c r="C940" s="53">
        <v>1974</v>
      </c>
      <c r="D940" s="51">
        <v>987</v>
      </c>
      <c r="E940" s="51">
        <v>82.25</v>
      </c>
      <c r="F940" s="52" t="s">
        <v>166</v>
      </c>
      <c r="G940" s="53" t="s">
        <v>153</v>
      </c>
      <c r="H940" s="48" t="s">
        <v>48</v>
      </c>
      <c r="I940" s="48" t="str">
        <f t="shared" si="14"/>
        <v>MADRE Y PADRE SOBREVIVIENTE-F</v>
      </c>
      <c r="J940" s="54">
        <f>+VLOOKUP(I940,[1]codpension!$A$4:$C$30,2,FALSE)</f>
        <v>7</v>
      </c>
      <c r="K940" s="54">
        <f>+VLOOKUP(I940,[1]codpension!$A$4:$D$30,4,FALSE)</f>
        <v>0</v>
      </c>
      <c r="L940" s="54">
        <f>+VLOOKUP(I940,[1]codpension!$A$4:$C$30,3,FALSE)</f>
        <v>0</v>
      </c>
    </row>
    <row r="941" spans="1:12">
      <c r="A941" s="48">
        <v>105</v>
      </c>
      <c r="B941" s="94">
        <v>1</v>
      </c>
      <c r="C941" s="53">
        <v>1715.04</v>
      </c>
      <c r="D941" s="51">
        <v>1715.04</v>
      </c>
      <c r="E941" s="51">
        <v>142.91999999999999</v>
      </c>
      <c r="F941" s="52" t="s">
        <v>166</v>
      </c>
      <c r="G941" s="53" t="s">
        <v>153</v>
      </c>
      <c r="H941" s="48" t="s">
        <v>48</v>
      </c>
      <c r="I941" s="48" t="str">
        <f t="shared" si="14"/>
        <v>MADRE Y PADRE SOBREVIVIENTE-F</v>
      </c>
      <c r="J941" s="54">
        <f>+VLOOKUP(I941,[1]codpension!$A$4:$C$30,2,FALSE)</f>
        <v>7</v>
      </c>
      <c r="K941" s="54">
        <f>+VLOOKUP(I941,[1]codpension!$A$4:$D$30,4,FALSE)</f>
        <v>0</v>
      </c>
      <c r="L941" s="54">
        <f>+VLOOKUP(I941,[1]codpension!$A$4:$C$30,3,FALSE)</f>
        <v>0</v>
      </c>
    </row>
    <row r="942" spans="1:12">
      <c r="A942" s="48">
        <v>106</v>
      </c>
      <c r="B942" s="94">
        <v>1</v>
      </c>
      <c r="C942" s="53">
        <v>990</v>
      </c>
      <c r="D942" s="51">
        <v>990</v>
      </c>
      <c r="E942" s="51">
        <v>82.5</v>
      </c>
      <c r="F942" s="52" t="s">
        <v>166</v>
      </c>
      <c r="G942" s="53" t="s">
        <v>153</v>
      </c>
      <c r="H942" s="48" t="s">
        <v>48</v>
      </c>
      <c r="I942" s="48" t="str">
        <f t="shared" si="14"/>
        <v>MADRE Y PADRE SOBREVIVIENTE-F</v>
      </c>
      <c r="J942" s="54">
        <f>+VLOOKUP(I942,[1]codpension!$A$4:$C$30,2,FALSE)</f>
        <v>7</v>
      </c>
      <c r="K942" s="54">
        <f>+VLOOKUP(I942,[1]codpension!$A$4:$D$30,4,FALSE)</f>
        <v>0</v>
      </c>
      <c r="L942" s="54">
        <f>+VLOOKUP(I942,[1]codpension!$A$4:$C$30,3,FALSE)</f>
        <v>0</v>
      </c>
    </row>
    <row r="943" spans="1:12" ht="15" thickBot="1">
      <c r="A943" s="57">
        <v>109</v>
      </c>
      <c r="B943" s="95">
        <v>1</v>
      </c>
      <c r="C943" s="67">
        <v>1686.48</v>
      </c>
      <c r="D943" s="65">
        <v>1686.48</v>
      </c>
      <c r="E943" s="65">
        <v>140.54</v>
      </c>
      <c r="F943" s="66" t="s">
        <v>166</v>
      </c>
      <c r="G943" s="67" t="s">
        <v>153</v>
      </c>
      <c r="H943" s="57" t="s">
        <v>48</v>
      </c>
      <c r="I943" s="57" t="str">
        <f t="shared" si="14"/>
        <v>MADRE Y PADRE SOBREVIVIENTE-F</v>
      </c>
      <c r="J943" s="68">
        <f>+VLOOKUP(I943,[1]codpension!$A$4:$C$30,2,FALSE)</f>
        <v>7</v>
      </c>
      <c r="K943" s="68">
        <f>+VLOOKUP(I943,[1]codpension!$A$4:$D$30,4,FALSE)</f>
        <v>0</v>
      </c>
      <c r="L943" s="68">
        <f>+VLOOKUP(I943,[1]codpension!$A$4:$C$30,3,FALSE)</f>
        <v>0</v>
      </c>
    </row>
    <row r="944" spans="1:12" ht="15" thickTop="1">
      <c r="A944" s="56">
        <v>24</v>
      </c>
      <c r="B944" s="90">
        <v>1</v>
      </c>
      <c r="C944" s="82">
        <v>2220</v>
      </c>
      <c r="D944" s="59">
        <v>2220</v>
      </c>
      <c r="E944" s="59">
        <v>185</v>
      </c>
      <c r="F944" s="60" t="s">
        <v>160</v>
      </c>
      <c r="G944" s="61" t="s">
        <v>167</v>
      </c>
      <c r="H944" s="56" t="s">
        <v>0</v>
      </c>
      <c r="I944" s="56" t="str">
        <f t="shared" si="14"/>
        <v>INVALIDEZ-M</v>
      </c>
      <c r="J944" s="62">
        <f>+VLOOKUP(I944,[1]codpension!$A$4:$C$30,2,FALSE)</f>
        <v>4</v>
      </c>
      <c r="K944" s="62">
        <f>+VLOOKUP(I944,[1]codpension!$A$4:$D$30,4,FALSE)</f>
        <v>1</v>
      </c>
      <c r="L944" s="62">
        <f>+VLOOKUP(I944,[1]codpension!$A$4:$C$30,3,FALSE)</f>
        <v>1</v>
      </c>
    </row>
    <row r="945" spans="1:12">
      <c r="A945" s="48">
        <v>26</v>
      </c>
      <c r="B945" s="91">
        <v>3</v>
      </c>
      <c r="C945" s="40">
        <v>10380</v>
      </c>
      <c r="D945" s="51">
        <v>3460</v>
      </c>
      <c r="E945" s="51">
        <v>288.33333333333331</v>
      </c>
      <c r="F945" s="52" t="s">
        <v>160</v>
      </c>
      <c r="G945" s="53" t="s">
        <v>167</v>
      </c>
      <c r="H945" s="48" t="s">
        <v>0</v>
      </c>
      <c r="I945" s="48" t="str">
        <f t="shared" si="14"/>
        <v>INVALIDEZ-M</v>
      </c>
      <c r="J945" s="54">
        <f>+VLOOKUP(I945,[1]codpension!$A$4:$C$30,2,FALSE)</f>
        <v>4</v>
      </c>
      <c r="K945" s="54">
        <f>+VLOOKUP(I945,[1]codpension!$A$4:$D$30,4,FALSE)</f>
        <v>1</v>
      </c>
      <c r="L945" s="54">
        <f>+VLOOKUP(I945,[1]codpension!$A$4:$C$30,3,FALSE)</f>
        <v>1</v>
      </c>
    </row>
    <row r="946" spans="1:12">
      <c r="A946" s="48">
        <v>27</v>
      </c>
      <c r="B946" s="91">
        <v>3</v>
      </c>
      <c r="C946" s="40">
        <v>9861.6</v>
      </c>
      <c r="D946" s="51">
        <v>3287.2000000000003</v>
      </c>
      <c r="E946" s="51">
        <v>273.93333333333334</v>
      </c>
      <c r="F946" s="52" t="s">
        <v>160</v>
      </c>
      <c r="G946" s="53" t="s">
        <v>167</v>
      </c>
      <c r="H946" s="48" t="s">
        <v>0</v>
      </c>
      <c r="I946" s="48" t="str">
        <f t="shared" si="14"/>
        <v>INVALIDEZ-M</v>
      </c>
      <c r="J946" s="54">
        <f>+VLOOKUP(I946,[1]codpension!$A$4:$C$30,2,FALSE)</f>
        <v>4</v>
      </c>
      <c r="K946" s="54">
        <f>+VLOOKUP(I946,[1]codpension!$A$4:$D$30,4,FALSE)</f>
        <v>1</v>
      </c>
      <c r="L946" s="54">
        <f>+VLOOKUP(I946,[1]codpension!$A$4:$C$30,3,FALSE)</f>
        <v>1</v>
      </c>
    </row>
    <row r="947" spans="1:12">
      <c r="A947" s="48">
        <v>28</v>
      </c>
      <c r="B947" s="91">
        <v>5</v>
      </c>
      <c r="C947" s="40">
        <v>16173.359999999997</v>
      </c>
      <c r="D947" s="51">
        <v>3234.6719999999996</v>
      </c>
      <c r="E947" s="51">
        <v>269.55599999999998</v>
      </c>
      <c r="F947" s="52" t="s">
        <v>160</v>
      </c>
      <c r="G947" s="53" t="s">
        <v>167</v>
      </c>
      <c r="H947" s="48" t="s">
        <v>0</v>
      </c>
      <c r="I947" s="48" t="str">
        <f t="shared" si="14"/>
        <v>INVALIDEZ-M</v>
      </c>
      <c r="J947" s="54">
        <f>+VLOOKUP(I947,[1]codpension!$A$4:$C$30,2,FALSE)</f>
        <v>4</v>
      </c>
      <c r="K947" s="54">
        <f>+VLOOKUP(I947,[1]codpension!$A$4:$D$30,4,FALSE)</f>
        <v>1</v>
      </c>
      <c r="L947" s="54">
        <f>+VLOOKUP(I947,[1]codpension!$A$4:$C$30,3,FALSE)</f>
        <v>1</v>
      </c>
    </row>
    <row r="948" spans="1:12">
      <c r="A948" s="48">
        <v>29</v>
      </c>
      <c r="B948" s="91">
        <v>3</v>
      </c>
      <c r="C948" s="40">
        <v>9222.24</v>
      </c>
      <c r="D948" s="51">
        <v>3074.08</v>
      </c>
      <c r="E948" s="51">
        <v>256.17333333333335</v>
      </c>
      <c r="F948" s="52" t="s">
        <v>160</v>
      </c>
      <c r="G948" s="53" t="s">
        <v>167</v>
      </c>
      <c r="H948" s="48" t="s">
        <v>0</v>
      </c>
      <c r="I948" s="48" t="str">
        <f t="shared" si="14"/>
        <v>INVALIDEZ-M</v>
      </c>
      <c r="J948" s="54">
        <f>+VLOOKUP(I948,[1]codpension!$A$4:$C$30,2,FALSE)</f>
        <v>4</v>
      </c>
      <c r="K948" s="54">
        <f>+VLOOKUP(I948,[1]codpension!$A$4:$D$30,4,FALSE)</f>
        <v>1</v>
      </c>
      <c r="L948" s="54">
        <f>+VLOOKUP(I948,[1]codpension!$A$4:$C$30,3,FALSE)</f>
        <v>1</v>
      </c>
    </row>
    <row r="949" spans="1:12">
      <c r="A949" s="48">
        <v>30</v>
      </c>
      <c r="B949" s="91">
        <v>11</v>
      </c>
      <c r="C949" s="40">
        <v>36369.120000000003</v>
      </c>
      <c r="D949" s="51">
        <v>3306.2836363636366</v>
      </c>
      <c r="E949" s="51">
        <v>275.5236363636364</v>
      </c>
      <c r="F949" s="52" t="s">
        <v>160</v>
      </c>
      <c r="G949" s="53" t="s">
        <v>167</v>
      </c>
      <c r="H949" s="48" t="s">
        <v>0</v>
      </c>
      <c r="I949" s="48" t="str">
        <f t="shared" si="14"/>
        <v>INVALIDEZ-M</v>
      </c>
      <c r="J949" s="54">
        <f>+VLOOKUP(I949,[1]codpension!$A$4:$C$30,2,FALSE)</f>
        <v>4</v>
      </c>
      <c r="K949" s="54">
        <f>+VLOOKUP(I949,[1]codpension!$A$4:$D$30,4,FALSE)</f>
        <v>1</v>
      </c>
      <c r="L949" s="54">
        <f>+VLOOKUP(I949,[1]codpension!$A$4:$C$30,3,FALSE)</f>
        <v>1</v>
      </c>
    </row>
    <row r="950" spans="1:12">
      <c r="A950" s="48">
        <v>31</v>
      </c>
      <c r="B950" s="91">
        <v>10</v>
      </c>
      <c r="C950" s="40">
        <v>31087.199999999997</v>
      </c>
      <c r="D950" s="51">
        <v>3108.72</v>
      </c>
      <c r="E950" s="51">
        <v>259.06</v>
      </c>
      <c r="F950" s="52" t="s">
        <v>160</v>
      </c>
      <c r="G950" s="53" t="s">
        <v>167</v>
      </c>
      <c r="H950" s="48" t="s">
        <v>0</v>
      </c>
      <c r="I950" s="48" t="str">
        <f t="shared" si="14"/>
        <v>INVALIDEZ-M</v>
      </c>
      <c r="J950" s="54">
        <f>+VLOOKUP(I950,[1]codpension!$A$4:$C$30,2,FALSE)</f>
        <v>4</v>
      </c>
      <c r="K950" s="54">
        <f>+VLOOKUP(I950,[1]codpension!$A$4:$D$30,4,FALSE)</f>
        <v>1</v>
      </c>
      <c r="L950" s="54">
        <f>+VLOOKUP(I950,[1]codpension!$A$4:$C$30,3,FALSE)</f>
        <v>1</v>
      </c>
    </row>
    <row r="951" spans="1:12">
      <c r="A951" s="48">
        <v>32</v>
      </c>
      <c r="B951" s="91">
        <v>11</v>
      </c>
      <c r="C951" s="40">
        <v>35992.559999999998</v>
      </c>
      <c r="D951" s="51">
        <v>3272.050909090909</v>
      </c>
      <c r="E951" s="51">
        <v>272.67090909090911</v>
      </c>
      <c r="F951" s="52" t="s">
        <v>160</v>
      </c>
      <c r="G951" s="53" t="s">
        <v>167</v>
      </c>
      <c r="H951" s="48" t="s">
        <v>0</v>
      </c>
      <c r="I951" s="48" t="str">
        <f t="shared" si="14"/>
        <v>INVALIDEZ-M</v>
      </c>
      <c r="J951" s="54">
        <f>+VLOOKUP(I951,[1]codpension!$A$4:$C$30,2,FALSE)</f>
        <v>4</v>
      </c>
      <c r="K951" s="54">
        <f>+VLOOKUP(I951,[1]codpension!$A$4:$D$30,4,FALSE)</f>
        <v>1</v>
      </c>
      <c r="L951" s="54">
        <f>+VLOOKUP(I951,[1]codpension!$A$4:$C$30,3,FALSE)</f>
        <v>1</v>
      </c>
    </row>
    <row r="952" spans="1:12">
      <c r="A952" s="48">
        <v>33</v>
      </c>
      <c r="B952" s="91">
        <v>8</v>
      </c>
      <c r="C952" s="40">
        <v>25534.080000000002</v>
      </c>
      <c r="D952" s="51">
        <v>3191.76</v>
      </c>
      <c r="E952" s="51">
        <v>265.98</v>
      </c>
      <c r="F952" s="52" t="s">
        <v>160</v>
      </c>
      <c r="G952" s="53" t="s">
        <v>167</v>
      </c>
      <c r="H952" s="48" t="s">
        <v>0</v>
      </c>
      <c r="I952" s="48" t="str">
        <f t="shared" si="14"/>
        <v>INVALIDEZ-M</v>
      </c>
      <c r="J952" s="54">
        <f>+VLOOKUP(I952,[1]codpension!$A$4:$C$30,2,FALSE)</f>
        <v>4</v>
      </c>
      <c r="K952" s="54">
        <f>+VLOOKUP(I952,[1]codpension!$A$4:$D$30,4,FALSE)</f>
        <v>1</v>
      </c>
      <c r="L952" s="54">
        <f>+VLOOKUP(I952,[1]codpension!$A$4:$C$30,3,FALSE)</f>
        <v>1</v>
      </c>
    </row>
    <row r="953" spans="1:12">
      <c r="A953" s="48">
        <v>34</v>
      </c>
      <c r="B953" s="91">
        <v>8</v>
      </c>
      <c r="C953" s="40">
        <v>25232.880000000001</v>
      </c>
      <c r="D953" s="51">
        <v>3154.11</v>
      </c>
      <c r="E953" s="51">
        <v>262.84250000000003</v>
      </c>
      <c r="F953" s="52" t="s">
        <v>160</v>
      </c>
      <c r="G953" s="53" t="s">
        <v>167</v>
      </c>
      <c r="H953" s="48" t="s">
        <v>0</v>
      </c>
      <c r="I953" s="48" t="str">
        <f t="shared" si="14"/>
        <v>INVALIDEZ-M</v>
      </c>
      <c r="J953" s="54">
        <f>+VLOOKUP(I953,[1]codpension!$A$4:$C$30,2,FALSE)</f>
        <v>4</v>
      </c>
      <c r="K953" s="54">
        <f>+VLOOKUP(I953,[1]codpension!$A$4:$D$30,4,FALSE)</f>
        <v>1</v>
      </c>
      <c r="L953" s="54">
        <f>+VLOOKUP(I953,[1]codpension!$A$4:$C$30,3,FALSE)</f>
        <v>1</v>
      </c>
    </row>
    <row r="954" spans="1:12">
      <c r="A954" s="48">
        <v>35</v>
      </c>
      <c r="B954" s="91">
        <v>9</v>
      </c>
      <c r="C954" s="40">
        <v>28748.879999999997</v>
      </c>
      <c r="D954" s="51">
        <v>3194.3199999999997</v>
      </c>
      <c r="E954" s="51">
        <v>266.19333333333333</v>
      </c>
      <c r="F954" s="52" t="s">
        <v>160</v>
      </c>
      <c r="G954" s="53" t="s">
        <v>167</v>
      </c>
      <c r="H954" s="48" t="s">
        <v>0</v>
      </c>
      <c r="I954" s="48" t="str">
        <f t="shared" si="14"/>
        <v>INVALIDEZ-M</v>
      </c>
      <c r="J954" s="54">
        <f>+VLOOKUP(I954,[1]codpension!$A$4:$C$30,2,FALSE)</f>
        <v>4</v>
      </c>
      <c r="K954" s="54">
        <f>+VLOOKUP(I954,[1]codpension!$A$4:$D$30,4,FALSE)</f>
        <v>1</v>
      </c>
      <c r="L954" s="54">
        <f>+VLOOKUP(I954,[1]codpension!$A$4:$C$30,3,FALSE)</f>
        <v>1</v>
      </c>
    </row>
    <row r="955" spans="1:12">
      <c r="A955" s="48">
        <v>36</v>
      </c>
      <c r="B955" s="91">
        <v>4</v>
      </c>
      <c r="C955" s="40">
        <v>12035.04</v>
      </c>
      <c r="D955" s="51">
        <v>3008.76</v>
      </c>
      <c r="E955" s="51">
        <v>250.73000000000002</v>
      </c>
      <c r="F955" s="52" t="s">
        <v>160</v>
      </c>
      <c r="G955" s="53" t="s">
        <v>167</v>
      </c>
      <c r="H955" s="48" t="s">
        <v>0</v>
      </c>
      <c r="I955" s="48" t="str">
        <f t="shared" si="14"/>
        <v>INVALIDEZ-M</v>
      </c>
      <c r="J955" s="54">
        <f>+VLOOKUP(I955,[1]codpension!$A$4:$C$30,2,FALSE)</f>
        <v>4</v>
      </c>
      <c r="K955" s="54">
        <f>+VLOOKUP(I955,[1]codpension!$A$4:$D$30,4,FALSE)</f>
        <v>1</v>
      </c>
      <c r="L955" s="54">
        <f>+VLOOKUP(I955,[1]codpension!$A$4:$C$30,3,FALSE)</f>
        <v>1</v>
      </c>
    </row>
    <row r="956" spans="1:12">
      <c r="A956" s="48">
        <v>37</v>
      </c>
      <c r="B956" s="91">
        <v>4</v>
      </c>
      <c r="C956" s="40">
        <v>11431.68</v>
      </c>
      <c r="D956" s="51">
        <v>2857.92</v>
      </c>
      <c r="E956" s="51">
        <v>238.16</v>
      </c>
      <c r="F956" s="52" t="s">
        <v>160</v>
      </c>
      <c r="G956" s="53" t="s">
        <v>167</v>
      </c>
      <c r="H956" s="48" t="s">
        <v>0</v>
      </c>
      <c r="I956" s="48" t="str">
        <f t="shared" si="14"/>
        <v>INVALIDEZ-M</v>
      </c>
      <c r="J956" s="54">
        <f>+VLOOKUP(I956,[1]codpension!$A$4:$C$30,2,FALSE)</f>
        <v>4</v>
      </c>
      <c r="K956" s="54">
        <f>+VLOOKUP(I956,[1]codpension!$A$4:$D$30,4,FALSE)</f>
        <v>1</v>
      </c>
      <c r="L956" s="54">
        <f>+VLOOKUP(I956,[1]codpension!$A$4:$C$30,3,FALSE)</f>
        <v>1</v>
      </c>
    </row>
    <row r="957" spans="1:12">
      <c r="A957" s="48">
        <v>38</v>
      </c>
      <c r="B957" s="91">
        <v>6</v>
      </c>
      <c r="C957" s="40">
        <v>19255.920000000002</v>
      </c>
      <c r="D957" s="51">
        <v>3209.32</v>
      </c>
      <c r="E957" s="51">
        <v>267.44333333333333</v>
      </c>
      <c r="F957" s="52" t="s">
        <v>160</v>
      </c>
      <c r="G957" s="53" t="s">
        <v>167</v>
      </c>
      <c r="H957" s="48" t="s">
        <v>0</v>
      </c>
      <c r="I957" s="48" t="str">
        <f t="shared" si="14"/>
        <v>INVALIDEZ-M</v>
      </c>
      <c r="J957" s="54">
        <f>+VLOOKUP(I957,[1]codpension!$A$4:$C$30,2,FALSE)</f>
        <v>4</v>
      </c>
      <c r="K957" s="54">
        <f>+VLOOKUP(I957,[1]codpension!$A$4:$D$30,4,FALSE)</f>
        <v>1</v>
      </c>
      <c r="L957" s="54">
        <f>+VLOOKUP(I957,[1]codpension!$A$4:$C$30,3,FALSE)</f>
        <v>1</v>
      </c>
    </row>
    <row r="958" spans="1:12">
      <c r="A958" s="48">
        <v>39</v>
      </c>
      <c r="B958" s="91">
        <v>9</v>
      </c>
      <c r="C958" s="40">
        <v>26378.16</v>
      </c>
      <c r="D958" s="51">
        <v>2930.9066666666668</v>
      </c>
      <c r="E958" s="51">
        <v>244.24222222222224</v>
      </c>
      <c r="F958" s="52" t="s">
        <v>160</v>
      </c>
      <c r="G958" s="53" t="s">
        <v>167</v>
      </c>
      <c r="H958" s="48" t="s">
        <v>0</v>
      </c>
      <c r="I958" s="48" t="str">
        <f t="shared" si="14"/>
        <v>INVALIDEZ-M</v>
      </c>
      <c r="J958" s="54">
        <f>+VLOOKUP(I958,[1]codpension!$A$4:$C$30,2,FALSE)</f>
        <v>4</v>
      </c>
      <c r="K958" s="54">
        <f>+VLOOKUP(I958,[1]codpension!$A$4:$D$30,4,FALSE)</f>
        <v>1</v>
      </c>
      <c r="L958" s="54">
        <f>+VLOOKUP(I958,[1]codpension!$A$4:$C$30,3,FALSE)</f>
        <v>1</v>
      </c>
    </row>
    <row r="959" spans="1:12">
      <c r="A959" s="48">
        <v>40</v>
      </c>
      <c r="B959" s="91">
        <v>3</v>
      </c>
      <c r="C959" s="40">
        <v>10089.6</v>
      </c>
      <c r="D959" s="51">
        <v>3363.2000000000003</v>
      </c>
      <c r="E959" s="51">
        <v>280.26666666666671</v>
      </c>
      <c r="F959" s="52" t="s">
        <v>160</v>
      </c>
      <c r="G959" s="53" t="s">
        <v>167</v>
      </c>
      <c r="H959" s="48" t="s">
        <v>0</v>
      </c>
      <c r="I959" s="48" t="str">
        <f t="shared" si="14"/>
        <v>INVALIDEZ-M</v>
      </c>
      <c r="J959" s="54">
        <f>+VLOOKUP(I959,[1]codpension!$A$4:$C$30,2,FALSE)</f>
        <v>4</v>
      </c>
      <c r="K959" s="54">
        <f>+VLOOKUP(I959,[1]codpension!$A$4:$D$30,4,FALSE)</f>
        <v>1</v>
      </c>
      <c r="L959" s="54">
        <f>+VLOOKUP(I959,[1]codpension!$A$4:$C$30,3,FALSE)</f>
        <v>1</v>
      </c>
    </row>
    <row r="960" spans="1:12">
      <c r="A960" s="48">
        <v>41</v>
      </c>
      <c r="B960" s="91">
        <v>1</v>
      </c>
      <c r="C960" s="40">
        <v>2976.7200000000003</v>
      </c>
      <c r="D960" s="51">
        <v>2976.7200000000003</v>
      </c>
      <c r="E960" s="51">
        <v>248.06000000000003</v>
      </c>
      <c r="F960" s="52" t="s">
        <v>160</v>
      </c>
      <c r="G960" s="53" t="s">
        <v>167</v>
      </c>
      <c r="H960" s="48" t="s">
        <v>0</v>
      </c>
      <c r="I960" s="48" t="str">
        <f t="shared" si="14"/>
        <v>INVALIDEZ-M</v>
      </c>
      <c r="J960" s="54">
        <f>+VLOOKUP(I960,[1]codpension!$A$4:$C$30,2,FALSE)</f>
        <v>4</v>
      </c>
      <c r="K960" s="54">
        <f>+VLOOKUP(I960,[1]codpension!$A$4:$D$30,4,FALSE)</f>
        <v>1</v>
      </c>
      <c r="L960" s="54">
        <f>+VLOOKUP(I960,[1]codpension!$A$4:$C$30,3,FALSE)</f>
        <v>1</v>
      </c>
    </row>
    <row r="961" spans="1:12">
      <c r="A961" s="48">
        <v>42</v>
      </c>
      <c r="B961" s="91">
        <v>2</v>
      </c>
      <c r="C961" s="40">
        <v>5249.2800000000007</v>
      </c>
      <c r="D961" s="51">
        <v>2624.6400000000003</v>
      </c>
      <c r="E961" s="51">
        <v>218.72000000000003</v>
      </c>
      <c r="F961" s="52" t="s">
        <v>160</v>
      </c>
      <c r="G961" s="53" t="s">
        <v>167</v>
      </c>
      <c r="H961" s="48" t="s">
        <v>0</v>
      </c>
      <c r="I961" s="48" t="str">
        <f t="shared" si="14"/>
        <v>INVALIDEZ-M</v>
      </c>
      <c r="J961" s="54">
        <f>+VLOOKUP(I961,[1]codpension!$A$4:$C$30,2,FALSE)</f>
        <v>4</v>
      </c>
      <c r="K961" s="54">
        <f>+VLOOKUP(I961,[1]codpension!$A$4:$D$30,4,FALSE)</f>
        <v>1</v>
      </c>
      <c r="L961" s="54">
        <f>+VLOOKUP(I961,[1]codpension!$A$4:$C$30,3,FALSE)</f>
        <v>1</v>
      </c>
    </row>
    <row r="962" spans="1:12">
      <c r="A962" s="48">
        <v>43</v>
      </c>
      <c r="B962" s="91">
        <v>7</v>
      </c>
      <c r="C962" s="40">
        <v>20149.440000000002</v>
      </c>
      <c r="D962" s="51">
        <v>2878.491428571429</v>
      </c>
      <c r="E962" s="51">
        <v>239.87428571428575</v>
      </c>
      <c r="F962" s="52" t="s">
        <v>160</v>
      </c>
      <c r="G962" s="53" t="s">
        <v>167</v>
      </c>
      <c r="H962" s="48" t="s">
        <v>0</v>
      </c>
      <c r="I962" s="48" t="str">
        <f t="shared" si="14"/>
        <v>INVALIDEZ-M</v>
      </c>
      <c r="J962" s="54">
        <f>+VLOOKUP(I962,[1]codpension!$A$4:$C$30,2,FALSE)</f>
        <v>4</v>
      </c>
      <c r="K962" s="54">
        <f>+VLOOKUP(I962,[1]codpension!$A$4:$D$30,4,FALSE)</f>
        <v>1</v>
      </c>
      <c r="L962" s="54">
        <f>+VLOOKUP(I962,[1]codpension!$A$4:$C$30,3,FALSE)</f>
        <v>1</v>
      </c>
    </row>
    <row r="963" spans="1:12">
      <c r="A963" s="48">
        <v>44</v>
      </c>
      <c r="B963" s="91">
        <v>4</v>
      </c>
      <c r="C963" s="40">
        <v>11511.84</v>
      </c>
      <c r="D963" s="51">
        <v>2877.96</v>
      </c>
      <c r="E963" s="51">
        <v>239.83</v>
      </c>
      <c r="F963" s="52" t="s">
        <v>160</v>
      </c>
      <c r="G963" s="53" t="s">
        <v>167</v>
      </c>
      <c r="H963" s="48" t="s">
        <v>0</v>
      </c>
      <c r="I963" s="48" t="str">
        <f t="shared" si="14"/>
        <v>INVALIDEZ-M</v>
      </c>
      <c r="J963" s="54">
        <f>+VLOOKUP(I963,[1]codpension!$A$4:$C$30,2,FALSE)</f>
        <v>4</v>
      </c>
      <c r="K963" s="54">
        <f>+VLOOKUP(I963,[1]codpension!$A$4:$D$30,4,FALSE)</f>
        <v>1</v>
      </c>
      <c r="L963" s="54">
        <f>+VLOOKUP(I963,[1]codpension!$A$4:$C$30,3,FALSE)</f>
        <v>1</v>
      </c>
    </row>
    <row r="964" spans="1:12">
      <c r="A964" s="48">
        <v>46</v>
      </c>
      <c r="B964" s="91">
        <v>2</v>
      </c>
      <c r="C964" s="40">
        <v>5473.68</v>
      </c>
      <c r="D964" s="51">
        <v>2736.84</v>
      </c>
      <c r="E964" s="51">
        <v>228.07000000000002</v>
      </c>
      <c r="F964" s="52" t="s">
        <v>160</v>
      </c>
      <c r="G964" s="53" t="s">
        <v>167</v>
      </c>
      <c r="H964" s="48" t="s">
        <v>0</v>
      </c>
      <c r="I964" s="48" t="str">
        <f t="shared" ref="I964:I1027" si="15">+F964&amp;"-"&amp;H964</f>
        <v>INVALIDEZ-M</v>
      </c>
      <c r="J964" s="54">
        <f>+VLOOKUP(I964,[1]codpension!$A$4:$C$30,2,FALSE)</f>
        <v>4</v>
      </c>
      <c r="K964" s="54">
        <f>+VLOOKUP(I964,[1]codpension!$A$4:$D$30,4,FALSE)</f>
        <v>1</v>
      </c>
      <c r="L964" s="54">
        <f>+VLOOKUP(I964,[1]codpension!$A$4:$C$30,3,FALSE)</f>
        <v>1</v>
      </c>
    </row>
    <row r="965" spans="1:12">
      <c r="A965" s="48">
        <v>47</v>
      </c>
      <c r="B965" s="91">
        <v>4</v>
      </c>
      <c r="C965" s="40">
        <v>14069.52</v>
      </c>
      <c r="D965" s="51">
        <v>3517.38</v>
      </c>
      <c r="E965" s="51">
        <v>293.11500000000001</v>
      </c>
      <c r="F965" s="52" t="s">
        <v>160</v>
      </c>
      <c r="G965" s="53" t="s">
        <v>167</v>
      </c>
      <c r="H965" s="48" t="s">
        <v>0</v>
      </c>
      <c r="I965" s="48" t="str">
        <f t="shared" si="15"/>
        <v>INVALIDEZ-M</v>
      </c>
      <c r="J965" s="54">
        <f>+VLOOKUP(I965,[1]codpension!$A$4:$C$30,2,FALSE)</f>
        <v>4</v>
      </c>
      <c r="K965" s="54">
        <f>+VLOOKUP(I965,[1]codpension!$A$4:$D$30,4,FALSE)</f>
        <v>1</v>
      </c>
      <c r="L965" s="54">
        <f>+VLOOKUP(I965,[1]codpension!$A$4:$C$30,3,FALSE)</f>
        <v>1</v>
      </c>
    </row>
    <row r="966" spans="1:12">
      <c r="A966" s="48">
        <v>48</v>
      </c>
      <c r="B966" s="91">
        <v>2</v>
      </c>
      <c r="C966" s="40">
        <v>6353.76</v>
      </c>
      <c r="D966" s="51">
        <v>3176.88</v>
      </c>
      <c r="E966" s="51">
        <v>264.74</v>
      </c>
      <c r="F966" s="52" t="s">
        <v>160</v>
      </c>
      <c r="G966" s="53" t="s">
        <v>167</v>
      </c>
      <c r="H966" s="48" t="s">
        <v>0</v>
      </c>
      <c r="I966" s="48" t="str">
        <f t="shared" si="15"/>
        <v>INVALIDEZ-M</v>
      </c>
      <c r="J966" s="54">
        <f>+VLOOKUP(I966,[1]codpension!$A$4:$C$30,2,FALSE)</f>
        <v>4</v>
      </c>
      <c r="K966" s="54">
        <f>+VLOOKUP(I966,[1]codpension!$A$4:$D$30,4,FALSE)</f>
        <v>1</v>
      </c>
      <c r="L966" s="54">
        <f>+VLOOKUP(I966,[1]codpension!$A$4:$C$30,3,FALSE)</f>
        <v>1</v>
      </c>
    </row>
    <row r="967" spans="1:12">
      <c r="A967" s="48">
        <v>49</v>
      </c>
      <c r="B967" s="91">
        <v>4</v>
      </c>
      <c r="C967" s="40">
        <v>11982.720000000001</v>
      </c>
      <c r="D967" s="51">
        <v>2995.6800000000003</v>
      </c>
      <c r="E967" s="51">
        <v>249.64000000000001</v>
      </c>
      <c r="F967" s="52" t="s">
        <v>160</v>
      </c>
      <c r="G967" s="53" t="s">
        <v>167</v>
      </c>
      <c r="H967" s="48" t="s">
        <v>0</v>
      </c>
      <c r="I967" s="48" t="str">
        <f t="shared" si="15"/>
        <v>INVALIDEZ-M</v>
      </c>
      <c r="J967" s="54">
        <f>+VLOOKUP(I967,[1]codpension!$A$4:$C$30,2,FALSE)</f>
        <v>4</v>
      </c>
      <c r="K967" s="54">
        <f>+VLOOKUP(I967,[1]codpension!$A$4:$D$30,4,FALSE)</f>
        <v>1</v>
      </c>
      <c r="L967" s="54">
        <f>+VLOOKUP(I967,[1]codpension!$A$4:$C$30,3,FALSE)</f>
        <v>1</v>
      </c>
    </row>
    <row r="968" spans="1:12">
      <c r="A968" s="48">
        <v>50</v>
      </c>
      <c r="B968" s="91">
        <v>4</v>
      </c>
      <c r="C968" s="40">
        <v>12579.36</v>
      </c>
      <c r="D968" s="51">
        <v>3144.84</v>
      </c>
      <c r="E968" s="51">
        <v>262.07</v>
      </c>
      <c r="F968" s="52" t="s">
        <v>160</v>
      </c>
      <c r="G968" s="53" t="s">
        <v>167</v>
      </c>
      <c r="H968" s="48" t="s">
        <v>0</v>
      </c>
      <c r="I968" s="48" t="str">
        <f t="shared" si="15"/>
        <v>INVALIDEZ-M</v>
      </c>
      <c r="J968" s="54">
        <f>+VLOOKUP(I968,[1]codpension!$A$4:$C$30,2,FALSE)</f>
        <v>4</v>
      </c>
      <c r="K968" s="54">
        <f>+VLOOKUP(I968,[1]codpension!$A$4:$D$30,4,FALSE)</f>
        <v>1</v>
      </c>
      <c r="L968" s="54">
        <f>+VLOOKUP(I968,[1]codpension!$A$4:$C$30,3,FALSE)</f>
        <v>1</v>
      </c>
    </row>
    <row r="969" spans="1:12">
      <c r="A969" s="48">
        <v>51</v>
      </c>
      <c r="B969" s="91">
        <v>7</v>
      </c>
      <c r="C969" s="40">
        <v>22062</v>
      </c>
      <c r="D969" s="51">
        <v>3151.7142857142858</v>
      </c>
      <c r="E969" s="51">
        <v>262.64285714285717</v>
      </c>
      <c r="F969" s="52" t="s">
        <v>160</v>
      </c>
      <c r="G969" s="53" t="s">
        <v>167</v>
      </c>
      <c r="H969" s="48" t="s">
        <v>0</v>
      </c>
      <c r="I969" s="48" t="str">
        <f t="shared" si="15"/>
        <v>INVALIDEZ-M</v>
      </c>
      <c r="J969" s="54">
        <f>+VLOOKUP(I969,[1]codpension!$A$4:$C$30,2,FALSE)</f>
        <v>4</v>
      </c>
      <c r="K969" s="54">
        <f>+VLOOKUP(I969,[1]codpension!$A$4:$D$30,4,FALSE)</f>
        <v>1</v>
      </c>
      <c r="L969" s="54">
        <f>+VLOOKUP(I969,[1]codpension!$A$4:$C$30,3,FALSE)</f>
        <v>1</v>
      </c>
    </row>
    <row r="970" spans="1:12">
      <c r="A970" s="48">
        <v>52</v>
      </c>
      <c r="B970" s="91">
        <v>1</v>
      </c>
      <c r="C970" s="40">
        <v>2340</v>
      </c>
      <c r="D970" s="51">
        <v>2340</v>
      </c>
      <c r="E970" s="51">
        <v>195</v>
      </c>
      <c r="F970" s="52" t="s">
        <v>160</v>
      </c>
      <c r="G970" s="53" t="s">
        <v>167</v>
      </c>
      <c r="H970" s="48" t="s">
        <v>0</v>
      </c>
      <c r="I970" s="48" t="str">
        <f t="shared" si="15"/>
        <v>INVALIDEZ-M</v>
      </c>
      <c r="J970" s="54">
        <f>+VLOOKUP(I970,[1]codpension!$A$4:$C$30,2,FALSE)</f>
        <v>4</v>
      </c>
      <c r="K970" s="54">
        <f>+VLOOKUP(I970,[1]codpension!$A$4:$D$30,4,FALSE)</f>
        <v>1</v>
      </c>
      <c r="L970" s="54">
        <f>+VLOOKUP(I970,[1]codpension!$A$4:$C$30,3,FALSE)</f>
        <v>1</v>
      </c>
    </row>
    <row r="971" spans="1:12">
      <c r="A971" s="48">
        <v>53</v>
      </c>
      <c r="B971" s="91">
        <v>2</v>
      </c>
      <c r="C971" s="40">
        <v>5993.04</v>
      </c>
      <c r="D971" s="51">
        <v>2996.52</v>
      </c>
      <c r="E971" s="51">
        <v>249.71</v>
      </c>
      <c r="F971" s="52" t="s">
        <v>160</v>
      </c>
      <c r="G971" s="53" t="s">
        <v>167</v>
      </c>
      <c r="H971" s="48" t="s">
        <v>0</v>
      </c>
      <c r="I971" s="48" t="str">
        <f t="shared" si="15"/>
        <v>INVALIDEZ-M</v>
      </c>
      <c r="J971" s="54">
        <f>+VLOOKUP(I971,[1]codpension!$A$4:$C$30,2,FALSE)</f>
        <v>4</v>
      </c>
      <c r="K971" s="54">
        <f>+VLOOKUP(I971,[1]codpension!$A$4:$D$30,4,FALSE)</f>
        <v>1</v>
      </c>
      <c r="L971" s="54">
        <f>+VLOOKUP(I971,[1]codpension!$A$4:$C$30,3,FALSE)</f>
        <v>1</v>
      </c>
    </row>
    <row r="972" spans="1:12">
      <c r="A972" s="48">
        <v>54</v>
      </c>
      <c r="B972" s="91">
        <v>4</v>
      </c>
      <c r="C972" s="40">
        <v>10174.799999999999</v>
      </c>
      <c r="D972" s="51">
        <v>2543.6999999999998</v>
      </c>
      <c r="E972" s="51">
        <v>211.97499999999999</v>
      </c>
      <c r="F972" s="52" t="s">
        <v>160</v>
      </c>
      <c r="G972" s="53" t="s">
        <v>167</v>
      </c>
      <c r="H972" s="48" t="s">
        <v>0</v>
      </c>
      <c r="I972" s="48" t="str">
        <f t="shared" si="15"/>
        <v>INVALIDEZ-M</v>
      </c>
      <c r="J972" s="54">
        <f>+VLOOKUP(I972,[1]codpension!$A$4:$C$30,2,FALSE)</f>
        <v>4</v>
      </c>
      <c r="K972" s="54">
        <f>+VLOOKUP(I972,[1]codpension!$A$4:$D$30,4,FALSE)</f>
        <v>1</v>
      </c>
      <c r="L972" s="54">
        <f>+VLOOKUP(I972,[1]codpension!$A$4:$C$30,3,FALSE)</f>
        <v>1</v>
      </c>
    </row>
    <row r="973" spans="1:12">
      <c r="A973" s="48">
        <v>55</v>
      </c>
      <c r="B973" s="91">
        <v>3</v>
      </c>
      <c r="C973" s="40">
        <v>8988.7200000000012</v>
      </c>
      <c r="D973" s="51">
        <v>2996.2400000000002</v>
      </c>
      <c r="E973" s="51">
        <v>249.6866666666667</v>
      </c>
      <c r="F973" s="52" t="s">
        <v>160</v>
      </c>
      <c r="G973" s="53" t="s">
        <v>167</v>
      </c>
      <c r="H973" s="48" t="s">
        <v>0</v>
      </c>
      <c r="I973" s="48" t="str">
        <f t="shared" si="15"/>
        <v>INVALIDEZ-M</v>
      </c>
      <c r="J973" s="54">
        <f>+VLOOKUP(I973,[1]codpension!$A$4:$C$30,2,FALSE)</f>
        <v>4</v>
      </c>
      <c r="K973" s="54">
        <f>+VLOOKUP(I973,[1]codpension!$A$4:$D$30,4,FALSE)</f>
        <v>1</v>
      </c>
      <c r="L973" s="54">
        <f>+VLOOKUP(I973,[1]codpension!$A$4:$C$30,3,FALSE)</f>
        <v>1</v>
      </c>
    </row>
    <row r="974" spans="1:12">
      <c r="A974" s="48">
        <v>56</v>
      </c>
      <c r="B974" s="91">
        <v>3</v>
      </c>
      <c r="C974" s="40">
        <v>8742</v>
      </c>
      <c r="D974" s="51">
        <v>2914</v>
      </c>
      <c r="E974" s="51">
        <v>242.83333333333334</v>
      </c>
      <c r="F974" s="52" t="s">
        <v>160</v>
      </c>
      <c r="G974" s="53" t="s">
        <v>167</v>
      </c>
      <c r="H974" s="48" t="s">
        <v>0</v>
      </c>
      <c r="I974" s="48" t="str">
        <f t="shared" si="15"/>
        <v>INVALIDEZ-M</v>
      </c>
      <c r="J974" s="54">
        <f>+VLOOKUP(I974,[1]codpension!$A$4:$C$30,2,FALSE)</f>
        <v>4</v>
      </c>
      <c r="K974" s="54">
        <f>+VLOOKUP(I974,[1]codpension!$A$4:$D$30,4,FALSE)</f>
        <v>1</v>
      </c>
      <c r="L974" s="54">
        <f>+VLOOKUP(I974,[1]codpension!$A$4:$C$30,3,FALSE)</f>
        <v>1</v>
      </c>
    </row>
    <row r="975" spans="1:12">
      <c r="A975" s="48">
        <v>57</v>
      </c>
      <c r="B975" s="91">
        <v>3</v>
      </c>
      <c r="C975" s="40">
        <v>8959.68</v>
      </c>
      <c r="D975" s="51">
        <v>2986.56</v>
      </c>
      <c r="E975" s="51">
        <v>248.88</v>
      </c>
      <c r="F975" s="52" t="s">
        <v>160</v>
      </c>
      <c r="G975" s="53" t="s">
        <v>167</v>
      </c>
      <c r="H975" s="48" t="s">
        <v>0</v>
      </c>
      <c r="I975" s="48" t="str">
        <f t="shared" si="15"/>
        <v>INVALIDEZ-M</v>
      </c>
      <c r="J975" s="54">
        <f>+VLOOKUP(I975,[1]codpension!$A$4:$C$30,2,FALSE)</f>
        <v>4</v>
      </c>
      <c r="K975" s="54">
        <f>+VLOOKUP(I975,[1]codpension!$A$4:$D$30,4,FALSE)</f>
        <v>1</v>
      </c>
      <c r="L975" s="54">
        <f>+VLOOKUP(I975,[1]codpension!$A$4:$C$30,3,FALSE)</f>
        <v>1</v>
      </c>
    </row>
    <row r="976" spans="1:12">
      <c r="A976" s="48">
        <v>59</v>
      </c>
      <c r="B976" s="91">
        <v>1</v>
      </c>
      <c r="C976" s="40">
        <v>2389.92</v>
      </c>
      <c r="D976" s="51">
        <v>2389.92</v>
      </c>
      <c r="E976" s="51">
        <v>199.16</v>
      </c>
      <c r="F976" s="52" t="s">
        <v>160</v>
      </c>
      <c r="G976" s="53" t="s">
        <v>167</v>
      </c>
      <c r="H976" s="48" t="s">
        <v>0</v>
      </c>
      <c r="I976" s="48" t="str">
        <f t="shared" si="15"/>
        <v>INVALIDEZ-M</v>
      </c>
      <c r="J976" s="54">
        <f>+VLOOKUP(I976,[1]codpension!$A$4:$C$30,2,FALSE)</f>
        <v>4</v>
      </c>
      <c r="K976" s="54">
        <f>+VLOOKUP(I976,[1]codpension!$A$4:$D$30,4,FALSE)</f>
        <v>1</v>
      </c>
      <c r="L976" s="54">
        <f>+VLOOKUP(I976,[1]codpension!$A$4:$C$30,3,FALSE)</f>
        <v>1</v>
      </c>
    </row>
    <row r="977" spans="1:12">
      <c r="A977" s="48">
        <v>60</v>
      </c>
      <c r="B977" s="91">
        <v>5</v>
      </c>
      <c r="C977" s="40">
        <v>12680.16</v>
      </c>
      <c r="D977" s="51">
        <v>2536.0320000000002</v>
      </c>
      <c r="E977" s="51">
        <v>211.33600000000001</v>
      </c>
      <c r="F977" s="52" t="s">
        <v>160</v>
      </c>
      <c r="G977" s="53" t="s">
        <v>167</v>
      </c>
      <c r="H977" s="48" t="s">
        <v>0</v>
      </c>
      <c r="I977" s="48" t="str">
        <f t="shared" si="15"/>
        <v>INVALIDEZ-M</v>
      </c>
      <c r="J977" s="54">
        <f>+VLOOKUP(I977,[1]codpension!$A$4:$C$30,2,FALSE)</f>
        <v>4</v>
      </c>
      <c r="K977" s="54">
        <f>+VLOOKUP(I977,[1]codpension!$A$4:$D$30,4,FALSE)</f>
        <v>1</v>
      </c>
      <c r="L977" s="54">
        <f>+VLOOKUP(I977,[1]codpension!$A$4:$C$30,3,FALSE)</f>
        <v>1</v>
      </c>
    </row>
    <row r="978" spans="1:12">
      <c r="A978" s="48">
        <v>61</v>
      </c>
      <c r="B978" s="91">
        <v>2</v>
      </c>
      <c r="C978" s="40">
        <v>6435.6</v>
      </c>
      <c r="D978" s="51">
        <v>3217.8</v>
      </c>
      <c r="E978" s="51">
        <v>268.15000000000003</v>
      </c>
      <c r="F978" s="52" t="s">
        <v>160</v>
      </c>
      <c r="G978" s="53" t="s">
        <v>167</v>
      </c>
      <c r="H978" s="48" t="s">
        <v>0</v>
      </c>
      <c r="I978" s="48" t="str">
        <f t="shared" si="15"/>
        <v>INVALIDEZ-M</v>
      </c>
      <c r="J978" s="54">
        <f>+VLOOKUP(I978,[1]codpension!$A$4:$C$30,2,FALSE)</f>
        <v>4</v>
      </c>
      <c r="K978" s="54">
        <f>+VLOOKUP(I978,[1]codpension!$A$4:$D$30,4,FALSE)</f>
        <v>1</v>
      </c>
      <c r="L978" s="54">
        <f>+VLOOKUP(I978,[1]codpension!$A$4:$C$30,3,FALSE)</f>
        <v>1</v>
      </c>
    </row>
    <row r="979" spans="1:12">
      <c r="A979" s="48">
        <v>62</v>
      </c>
      <c r="B979" s="91">
        <v>6</v>
      </c>
      <c r="C979" s="40">
        <v>16289.52</v>
      </c>
      <c r="D979" s="51">
        <v>2714.92</v>
      </c>
      <c r="E979" s="51">
        <v>226.24333333333334</v>
      </c>
      <c r="F979" s="52" t="s">
        <v>160</v>
      </c>
      <c r="G979" s="53" t="s">
        <v>167</v>
      </c>
      <c r="H979" s="48" t="s">
        <v>0</v>
      </c>
      <c r="I979" s="48" t="str">
        <f t="shared" si="15"/>
        <v>INVALIDEZ-M</v>
      </c>
      <c r="J979" s="54">
        <f>+VLOOKUP(I979,[1]codpension!$A$4:$C$30,2,FALSE)</f>
        <v>4</v>
      </c>
      <c r="K979" s="54">
        <f>+VLOOKUP(I979,[1]codpension!$A$4:$D$30,4,FALSE)</f>
        <v>1</v>
      </c>
      <c r="L979" s="54">
        <f>+VLOOKUP(I979,[1]codpension!$A$4:$C$30,3,FALSE)</f>
        <v>1</v>
      </c>
    </row>
    <row r="980" spans="1:12">
      <c r="A980" s="48">
        <v>63</v>
      </c>
      <c r="B980" s="91">
        <v>1</v>
      </c>
      <c r="C980" s="40">
        <v>2340</v>
      </c>
      <c r="D980" s="51">
        <v>2340</v>
      </c>
      <c r="E980" s="51">
        <v>195</v>
      </c>
      <c r="F980" s="52" t="s">
        <v>160</v>
      </c>
      <c r="G980" s="53" t="s">
        <v>167</v>
      </c>
      <c r="H980" s="48" t="s">
        <v>0</v>
      </c>
      <c r="I980" s="48" t="str">
        <f t="shared" si="15"/>
        <v>INVALIDEZ-M</v>
      </c>
      <c r="J980" s="54">
        <f>+VLOOKUP(I980,[1]codpension!$A$4:$C$30,2,FALSE)</f>
        <v>4</v>
      </c>
      <c r="K980" s="54">
        <f>+VLOOKUP(I980,[1]codpension!$A$4:$D$30,4,FALSE)</f>
        <v>1</v>
      </c>
      <c r="L980" s="54">
        <f>+VLOOKUP(I980,[1]codpension!$A$4:$C$30,3,FALSE)</f>
        <v>1</v>
      </c>
    </row>
    <row r="981" spans="1:12">
      <c r="A981" s="48">
        <v>64</v>
      </c>
      <c r="B981" s="91">
        <v>1</v>
      </c>
      <c r="C981" s="40">
        <v>2340</v>
      </c>
      <c r="D981" s="51">
        <v>2340</v>
      </c>
      <c r="E981" s="51">
        <v>195</v>
      </c>
      <c r="F981" s="52" t="s">
        <v>160</v>
      </c>
      <c r="G981" s="53" t="s">
        <v>167</v>
      </c>
      <c r="H981" s="48" t="s">
        <v>0</v>
      </c>
      <c r="I981" s="48" t="str">
        <f t="shared" si="15"/>
        <v>INVALIDEZ-M</v>
      </c>
      <c r="J981" s="54">
        <f>+VLOOKUP(I981,[1]codpension!$A$4:$C$30,2,FALSE)</f>
        <v>4</v>
      </c>
      <c r="K981" s="54">
        <f>+VLOOKUP(I981,[1]codpension!$A$4:$D$30,4,FALSE)</f>
        <v>1</v>
      </c>
      <c r="L981" s="54">
        <f>+VLOOKUP(I981,[1]codpension!$A$4:$C$30,3,FALSE)</f>
        <v>1</v>
      </c>
    </row>
    <row r="982" spans="1:12" ht="15" thickBot="1">
      <c r="A982" s="57">
        <v>66</v>
      </c>
      <c r="B982" s="92">
        <v>1</v>
      </c>
      <c r="C982" s="83">
        <v>2340</v>
      </c>
      <c r="D982" s="65">
        <v>2340</v>
      </c>
      <c r="E982" s="65">
        <v>195</v>
      </c>
      <c r="F982" s="66" t="s">
        <v>160</v>
      </c>
      <c r="G982" s="67" t="s">
        <v>167</v>
      </c>
      <c r="H982" s="57" t="s">
        <v>0</v>
      </c>
      <c r="I982" s="57" t="str">
        <f t="shared" si="15"/>
        <v>INVALIDEZ-M</v>
      </c>
      <c r="J982" s="68">
        <f>+VLOOKUP(I982,[1]codpension!$A$4:$C$30,2,FALSE)</f>
        <v>4</v>
      </c>
      <c r="K982" s="68">
        <f>+VLOOKUP(I982,[1]codpension!$A$4:$D$30,4,FALSE)</f>
        <v>1</v>
      </c>
      <c r="L982" s="68">
        <f>+VLOOKUP(I982,[1]codpension!$A$4:$C$30,3,FALSE)</f>
        <v>1</v>
      </c>
    </row>
    <row r="983" spans="1:12" ht="15" thickTop="1">
      <c r="A983" s="56">
        <v>27</v>
      </c>
      <c r="B983" s="90">
        <v>1</v>
      </c>
      <c r="C983" s="82">
        <v>3620.3999999999996</v>
      </c>
      <c r="D983" s="59">
        <v>3620.3999999999996</v>
      </c>
      <c r="E983" s="59">
        <v>301.7</v>
      </c>
      <c r="F983" s="60" t="s">
        <v>160</v>
      </c>
      <c r="G983" s="61" t="s">
        <v>167</v>
      </c>
      <c r="H983" s="56" t="s">
        <v>48</v>
      </c>
      <c r="I983" s="56" t="str">
        <f t="shared" si="15"/>
        <v>INVALIDEZ-F</v>
      </c>
      <c r="J983" s="62">
        <f>+VLOOKUP(I983,[1]codpension!$A$4:$C$30,2,FALSE)</f>
        <v>9</v>
      </c>
      <c r="K983" s="62">
        <f>+VLOOKUP(I983,[1]codpension!$A$4:$D$30,4,FALSE)</f>
        <v>1</v>
      </c>
      <c r="L983" s="62">
        <f>+VLOOKUP(I983,[1]codpension!$A$4:$C$30,3,FALSE)</f>
        <v>1</v>
      </c>
    </row>
    <row r="984" spans="1:12">
      <c r="A984" s="48">
        <v>28</v>
      </c>
      <c r="B984" s="91">
        <v>3</v>
      </c>
      <c r="C984" s="40">
        <v>8762.64</v>
      </c>
      <c r="D984" s="51">
        <v>2920.8799999999997</v>
      </c>
      <c r="E984" s="51">
        <v>243.40666666666664</v>
      </c>
      <c r="F984" s="52" t="s">
        <v>160</v>
      </c>
      <c r="G984" s="53" t="s">
        <v>167</v>
      </c>
      <c r="H984" s="48" t="s">
        <v>48</v>
      </c>
      <c r="I984" s="48" t="str">
        <f t="shared" si="15"/>
        <v>INVALIDEZ-F</v>
      </c>
      <c r="J984" s="54">
        <f>+VLOOKUP(I984,[1]codpension!$A$4:$C$30,2,FALSE)</f>
        <v>9</v>
      </c>
      <c r="K984" s="54">
        <f>+VLOOKUP(I984,[1]codpension!$A$4:$D$30,4,FALSE)</f>
        <v>1</v>
      </c>
      <c r="L984" s="54">
        <f>+VLOOKUP(I984,[1]codpension!$A$4:$C$30,3,FALSE)</f>
        <v>1</v>
      </c>
    </row>
    <row r="985" spans="1:12">
      <c r="A985" s="48">
        <v>29</v>
      </c>
      <c r="B985" s="91">
        <v>4</v>
      </c>
      <c r="C985" s="40">
        <v>11951.52</v>
      </c>
      <c r="D985" s="51">
        <v>2987.88</v>
      </c>
      <c r="E985" s="51">
        <v>248.99</v>
      </c>
      <c r="F985" s="52" t="s">
        <v>160</v>
      </c>
      <c r="G985" s="53" t="s">
        <v>167</v>
      </c>
      <c r="H985" s="48" t="s">
        <v>48</v>
      </c>
      <c r="I985" s="48" t="str">
        <f t="shared" si="15"/>
        <v>INVALIDEZ-F</v>
      </c>
      <c r="J985" s="54">
        <f>+VLOOKUP(I985,[1]codpension!$A$4:$C$30,2,FALSE)</f>
        <v>9</v>
      </c>
      <c r="K985" s="54">
        <f>+VLOOKUP(I985,[1]codpension!$A$4:$D$30,4,FALSE)</f>
        <v>1</v>
      </c>
      <c r="L985" s="54">
        <f>+VLOOKUP(I985,[1]codpension!$A$4:$C$30,3,FALSE)</f>
        <v>1</v>
      </c>
    </row>
    <row r="986" spans="1:12">
      <c r="A986" s="48">
        <v>30</v>
      </c>
      <c r="B986" s="91">
        <v>2</v>
      </c>
      <c r="C986" s="40">
        <v>6765.36</v>
      </c>
      <c r="D986" s="51">
        <v>3382.68</v>
      </c>
      <c r="E986" s="51">
        <v>281.89</v>
      </c>
      <c r="F986" s="52" t="s">
        <v>160</v>
      </c>
      <c r="G986" s="53" t="s">
        <v>167</v>
      </c>
      <c r="H986" s="48" t="s">
        <v>48</v>
      </c>
      <c r="I986" s="48" t="str">
        <f t="shared" si="15"/>
        <v>INVALIDEZ-F</v>
      </c>
      <c r="J986" s="54">
        <f>+VLOOKUP(I986,[1]codpension!$A$4:$C$30,2,FALSE)</f>
        <v>9</v>
      </c>
      <c r="K986" s="54">
        <f>+VLOOKUP(I986,[1]codpension!$A$4:$D$30,4,FALSE)</f>
        <v>1</v>
      </c>
      <c r="L986" s="54">
        <f>+VLOOKUP(I986,[1]codpension!$A$4:$C$30,3,FALSE)</f>
        <v>1</v>
      </c>
    </row>
    <row r="987" spans="1:12">
      <c r="A987" s="48">
        <v>31</v>
      </c>
      <c r="B987" s="91">
        <v>7</v>
      </c>
      <c r="C987" s="40">
        <v>22896.48</v>
      </c>
      <c r="D987" s="51">
        <v>3270.9257142857141</v>
      </c>
      <c r="E987" s="51">
        <v>272.57714285714286</v>
      </c>
      <c r="F987" s="52" t="s">
        <v>160</v>
      </c>
      <c r="G987" s="53" t="s">
        <v>167</v>
      </c>
      <c r="H987" s="48" t="s">
        <v>48</v>
      </c>
      <c r="I987" s="48" t="str">
        <f t="shared" si="15"/>
        <v>INVALIDEZ-F</v>
      </c>
      <c r="J987" s="54">
        <f>+VLOOKUP(I987,[1]codpension!$A$4:$C$30,2,FALSE)</f>
        <v>9</v>
      </c>
      <c r="K987" s="54">
        <f>+VLOOKUP(I987,[1]codpension!$A$4:$D$30,4,FALSE)</f>
        <v>1</v>
      </c>
      <c r="L987" s="54">
        <f>+VLOOKUP(I987,[1]codpension!$A$4:$C$30,3,FALSE)</f>
        <v>1</v>
      </c>
    </row>
    <row r="988" spans="1:12">
      <c r="A988" s="48">
        <v>32</v>
      </c>
      <c r="B988" s="91">
        <v>8</v>
      </c>
      <c r="C988" s="40">
        <v>26398.079999999998</v>
      </c>
      <c r="D988" s="51">
        <v>3299.7599999999998</v>
      </c>
      <c r="E988" s="51">
        <v>274.97999999999996</v>
      </c>
      <c r="F988" s="52" t="s">
        <v>160</v>
      </c>
      <c r="G988" s="53" t="s">
        <v>167</v>
      </c>
      <c r="H988" s="48" t="s">
        <v>48</v>
      </c>
      <c r="I988" s="48" t="str">
        <f t="shared" si="15"/>
        <v>INVALIDEZ-F</v>
      </c>
      <c r="J988" s="54">
        <f>+VLOOKUP(I988,[1]codpension!$A$4:$C$30,2,FALSE)</f>
        <v>9</v>
      </c>
      <c r="K988" s="54">
        <f>+VLOOKUP(I988,[1]codpension!$A$4:$D$30,4,FALSE)</f>
        <v>1</v>
      </c>
      <c r="L988" s="54">
        <f>+VLOOKUP(I988,[1]codpension!$A$4:$C$30,3,FALSE)</f>
        <v>1</v>
      </c>
    </row>
    <row r="989" spans="1:12">
      <c r="A989" s="48">
        <v>33</v>
      </c>
      <c r="B989" s="91">
        <v>3</v>
      </c>
      <c r="C989" s="40">
        <v>9960.24</v>
      </c>
      <c r="D989" s="51">
        <v>3320.08</v>
      </c>
      <c r="E989" s="51">
        <v>276.67333333333335</v>
      </c>
      <c r="F989" s="52" t="s">
        <v>160</v>
      </c>
      <c r="G989" s="53" t="s">
        <v>167</v>
      </c>
      <c r="H989" s="48" t="s">
        <v>48</v>
      </c>
      <c r="I989" s="48" t="str">
        <f t="shared" si="15"/>
        <v>INVALIDEZ-F</v>
      </c>
      <c r="J989" s="54">
        <f>+VLOOKUP(I989,[1]codpension!$A$4:$C$30,2,FALSE)</f>
        <v>9</v>
      </c>
      <c r="K989" s="54">
        <f>+VLOOKUP(I989,[1]codpension!$A$4:$D$30,4,FALSE)</f>
        <v>1</v>
      </c>
      <c r="L989" s="54">
        <f>+VLOOKUP(I989,[1]codpension!$A$4:$C$30,3,FALSE)</f>
        <v>1</v>
      </c>
    </row>
    <row r="990" spans="1:12">
      <c r="A990" s="48">
        <v>34</v>
      </c>
      <c r="B990" s="91">
        <v>8</v>
      </c>
      <c r="C990" s="40">
        <v>24240.719999999998</v>
      </c>
      <c r="D990" s="51">
        <v>3030.0899999999997</v>
      </c>
      <c r="E990" s="51">
        <v>252.50749999999996</v>
      </c>
      <c r="F990" s="52" t="s">
        <v>160</v>
      </c>
      <c r="G990" s="53" t="s">
        <v>167</v>
      </c>
      <c r="H990" s="48" t="s">
        <v>48</v>
      </c>
      <c r="I990" s="48" t="str">
        <f t="shared" si="15"/>
        <v>INVALIDEZ-F</v>
      </c>
      <c r="J990" s="54">
        <f>+VLOOKUP(I990,[1]codpension!$A$4:$C$30,2,FALSE)</f>
        <v>9</v>
      </c>
      <c r="K990" s="54">
        <f>+VLOOKUP(I990,[1]codpension!$A$4:$D$30,4,FALSE)</f>
        <v>1</v>
      </c>
      <c r="L990" s="54">
        <f>+VLOOKUP(I990,[1]codpension!$A$4:$C$30,3,FALSE)</f>
        <v>1</v>
      </c>
    </row>
    <row r="991" spans="1:12">
      <c r="A991" s="48">
        <v>35</v>
      </c>
      <c r="B991" s="91">
        <v>3</v>
      </c>
      <c r="C991" s="40">
        <v>9649.1999999999989</v>
      </c>
      <c r="D991" s="51">
        <v>3216.3999999999996</v>
      </c>
      <c r="E991" s="51">
        <v>268.0333333333333</v>
      </c>
      <c r="F991" s="52" t="s">
        <v>160</v>
      </c>
      <c r="G991" s="53" t="s">
        <v>167</v>
      </c>
      <c r="H991" s="48" t="s">
        <v>48</v>
      </c>
      <c r="I991" s="48" t="str">
        <f t="shared" si="15"/>
        <v>INVALIDEZ-F</v>
      </c>
      <c r="J991" s="54">
        <f>+VLOOKUP(I991,[1]codpension!$A$4:$C$30,2,FALSE)</f>
        <v>9</v>
      </c>
      <c r="K991" s="54">
        <f>+VLOOKUP(I991,[1]codpension!$A$4:$D$30,4,FALSE)</f>
        <v>1</v>
      </c>
      <c r="L991" s="54">
        <f>+VLOOKUP(I991,[1]codpension!$A$4:$C$30,3,FALSE)</f>
        <v>1</v>
      </c>
    </row>
    <row r="992" spans="1:12">
      <c r="A992" s="48">
        <v>36</v>
      </c>
      <c r="B992" s="91">
        <v>9</v>
      </c>
      <c r="C992" s="40">
        <v>30114.959999999999</v>
      </c>
      <c r="D992" s="51">
        <v>3346.1066666666666</v>
      </c>
      <c r="E992" s="51">
        <v>278.84222222222223</v>
      </c>
      <c r="F992" s="52" t="s">
        <v>160</v>
      </c>
      <c r="G992" s="53" t="s">
        <v>167</v>
      </c>
      <c r="H992" s="48" t="s">
        <v>48</v>
      </c>
      <c r="I992" s="48" t="str">
        <f t="shared" si="15"/>
        <v>INVALIDEZ-F</v>
      </c>
      <c r="J992" s="54">
        <f>+VLOOKUP(I992,[1]codpension!$A$4:$C$30,2,FALSE)</f>
        <v>9</v>
      </c>
      <c r="K992" s="54">
        <f>+VLOOKUP(I992,[1]codpension!$A$4:$D$30,4,FALSE)</f>
        <v>1</v>
      </c>
      <c r="L992" s="54">
        <f>+VLOOKUP(I992,[1]codpension!$A$4:$C$30,3,FALSE)</f>
        <v>1</v>
      </c>
    </row>
    <row r="993" spans="1:12">
      <c r="A993" s="48">
        <v>37</v>
      </c>
      <c r="B993" s="91">
        <v>6</v>
      </c>
      <c r="C993" s="40">
        <v>20468.640000000003</v>
      </c>
      <c r="D993" s="51">
        <v>3411.4400000000005</v>
      </c>
      <c r="E993" s="51">
        <v>284.28666666666669</v>
      </c>
      <c r="F993" s="52" t="s">
        <v>160</v>
      </c>
      <c r="G993" s="53" t="s">
        <v>167</v>
      </c>
      <c r="H993" s="48" t="s">
        <v>48</v>
      </c>
      <c r="I993" s="48" t="str">
        <f t="shared" si="15"/>
        <v>INVALIDEZ-F</v>
      </c>
      <c r="J993" s="54">
        <f>+VLOOKUP(I993,[1]codpension!$A$4:$C$30,2,FALSE)</f>
        <v>9</v>
      </c>
      <c r="K993" s="54">
        <f>+VLOOKUP(I993,[1]codpension!$A$4:$D$30,4,FALSE)</f>
        <v>1</v>
      </c>
      <c r="L993" s="54">
        <f>+VLOOKUP(I993,[1]codpension!$A$4:$C$30,3,FALSE)</f>
        <v>1</v>
      </c>
    </row>
    <row r="994" spans="1:12">
      <c r="A994" s="48">
        <v>38</v>
      </c>
      <c r="B994" s="91">
        <v>4</v>
      </c>
      <c r="C994" s="40">
        <v>11090.16</v>
      </c>
      <c r="D994" s="51">
        <v>2772.54</v>
      </c>
      <c r="E994" s="51">
        <v>231.04499999999999</v>
      </c>
      <c r="F994" s="52" t="s">
        <v>160</v>
      </c>
      <c r="G994" s="53" t="s">
        <v>167</v>
      </c>
      <c r="H994" s="48" t="s">
        <v>48</v>
      </c>
      <c r="I994" s="48" t="str">
        <f t="shared" si="15"/>
        <v>INVALIDEZ-F</v>
      </c>
      <c r="J994" s="54">
        <f>+VLOOKUP(I994,[1]codpension!$A$4:$C$30,2,FALSE)</f>
        <v>9</v>
      </c>
      <c r="K994" s="54">
        <f>+VLOOKUP(I994,[1]codpension!$A$4:$D$30,4,FALSE)</f>
        <v>1</v>
      </c>
      <c r="L994" s="54">
        <f>+VLOOKUP(I994,[1]codpension!$A$4:$C$30,3,FALSE)</f>
        <v>1</v>
      </c>
    </row>
    <row r="995" spans="1:12">
      <c r="A995" s="48">
        <v>39</v>
      </c>
      <c r="B995" s="91">
        <v>5</v>
      </c>
      <c r="C995" s="40">
        <v>15574.8</v>
      </c>
      <c r="D995" s="51">
        <v>3114.96</v>
      </c>
      <c r="E995" s="51">
        <v>259.58</v>
      </c>
      <c r="F995" s="52" t="s">
        <v>160</v>
      </c>
      <c r="G995" s="53" t="s">
        <v>167</v>
      </c>
      <c r="H995" s="48" t="s">
        <v>48</v>
      </c>
      <c r="I995" s="48" t="str">
        <f t="shared" si="15"/>
        <v>INVALIDEZ-F</v>
      </c>
      <c r="J995" s="54">
        <f>+VLOOKUP(I995,[1]codpension!$A$4:$C$30,2,FALSE)</f>
        <v>9</v>
      </c>
      <c r="K995" s="54">
        <f>+VLOOKUP(I995,[1]codpension!$A$4:$D$30,4,FALSE)</f>
        <v>1</v>
      </c>
      <c r="L995" s="54">
        <f>+VLOOKUP(I995,[1]codpension!$A$4:$C$30,3,FALSE)</f>
        <v>1</v>
      </c>
    </row>
    <row r="996" spans="1:12">
      <c r="A996" s="48">
        <v>40</v>
      </c>
      <c r="B996" s="91">
        <v>7</v>
      </c>
      <c r="C996" s="40">
        <v>23303.040000000001</v>
      </c>
      <c r="D996" s="51">
        <v>3329.0057142857145</v>
      </c>
      <c r="E996" s="51">
        <v>277.41714285714289</v>
      </c>
      <c r="F996" s="52" t="s">
        <v>160</v>
      </c>
      <c r="G996" s="53" t="s">
        <v>167</v>
      </c>
      <c r="H996" s="48" t="s">
        <v>48</v>
      </c>
      <c r="I996" s="48" t="str">
        <f t="shared" si="15"/>
        <v>INVALIDEZ-F</v>
      </c>
      <c r="J996" s="54">
        <f>+VLOOKUP(I996,[1]codpension!$A$4:$C$30,2,FALSE)</f>
        <v>9</v>
      </c>
      <c r="K996" s="54">
        <f>+VLOOKUP(I996,[1]codpension!$A$4:$D$30,4,FALSE)</f>
        <v>1</v>
      </c>
      <c r="L996" s="54">
        <f>+VLOOKUP(I996,[1]codpension!$A$4:$C$30,3,FALSE)</f>
        <v>1</v>
      </c>
    </row>
    <row r="997" spans="1:12">
      <c r="A997" s="48">
        <v>41</v>
      </c>
      <c r="B997" s="91">
        <v>6</v>
      </c>
      <c r="C997" s="40">
        <v>21134.160000000003</v>
      </c>
      <c r="D997" s="51">
        <v>3522.3600000000006</v>
      </c>
      <c r="E997" s="51">
        <v>293.53000000000003</v>
      </c>
      <c r="F997" s="52" t="s">
        <v>160</v>
      </c>
      <c r="G997" s="53" t="s">
        <v>167</v>
      </c>
      <c r="H997" s="48" t="s">
        <v>48</v>
      </c>
      <c r="I997" s="48" t="str">
        <f t="shared" si="15"/>
        <v>INVALIDEZ-F</v>
      </c>
      <c r="J997" s="54">
        <f>+VLOOKUP(I997,[1]codpension!$A$4:$C$30,2,FALSE)</f>
        <v>9</v>
      </c>
      <c r="K997" s="54">
        <f>+VLOOKUP(I997,[1]codpension!$A$4:$D$30,4,FALSE)</f>
        <v>1</v>
      </c>
      <c r="L997" s="54">
        <f>+VLOOKUP(I997,[1]codpension!$A$4:$C$30,3,FALSE)</f>
        <v>1</v>
      </c>
    </row>
    <row r="998" spans="1:12">
      <c r="A998" s="48">
        <v>42</v>
      </c>
      <c r="B998" s="91">
        <v>6</v>
      </c>
      <c r="C998" s="40">
        <v>17120.88</v>
      </c>
      <c r="D998" s="51">
        <v>2853.48</v>
      </c>
      <c r="E998" s="51">
        <v>237.79</v>
      </c>
      <c r="F998" s="52" t="s">
        <v>160</v>
      </c>
      <c r="G998" s="53" t="s">
        <v>167</v>
      </c>
      <c r="H998" s="48" t="s">
        <v>48</v>
      </c>
      <c r="I998" s="48" t="str">
        <f t="shared" si="15"/>
        <v>INVALIDEZ-F</v>
      </c>
      <c r="J998" s="54">
        <f>+VLOOKUP(I998,[1]codpension!$A$4:$C$30,2,FALSE)</f>
        <v>9</v>
      </c>
      <c r="K998" s="54">
        <f>+VLOOKUP(I998,[1]codpension!$A$4:$D$30,4,FALSE)</f>
        <v>1</v>
      </c>
      <c r="L998" s="54">
        <f>+VLOOKUP(I998,[1]codpension!$A$4:$C$30,3,FALSE)</f>
        <v>1</v>
      </c>
    </row>
    <row r="999" spans="1:12">
      <c r="A999" s="48">
        <v>43</v>
      </c>
      <c r="B999" s="91">
        <v>7</v>
      </c>
      <c r="C999" s="40">
        <v>23213.040000000001</v>
      </c>
      <c r="D999" s="51">
        <v>3316.1485714285714</v>
      </c>
      <c r="E999" s="51">
        <v>276.34571428571428</v>
      </c>
      <c r="F999" s="52" t="s">
        <v>160</v>
      </c>
      <c r="G999" s="53" t="s">
        <v>167</v>
      </c>
      <c r="H999" s="48" t="s">
        <v>48</v>
      </c>
      <c r="I999" s="48" t="str">
        <f t="shared" si="15"/>
        <v>INVALIDEZ-F</v>
      </c>
      <c r="J999" s="54">
        <f>+VLOOKUP(I999,[1]codpension!$A$4:$C$30,2,FALSE)</f>
        <v>9</v>
      </c>
      <c r="K999" s="54">
        <f>+VLOOKUP(I999,[1]codpension!$A$4:$D$30,4,FALSE)</f>
        <v>1</v>
      </c>
      <c r="L999" s="54">
        <f>+VLOOKUP(I999,[1]codpension!$A$4:$C$30,3,FALSE)</f>
        <v>1</v>
      </c>
    </row>
    <row r="1000" spans="1:12">
      <c r="A1000" s="48">
        <v>44</v>
      </c>
      <c r="B1000" s="91">
        <v>7</v>
      </c>
      <c r="C1000" s="40">
        <v>20128.32</v>
      </c>
      <c r="D1000" s="51">
        <v>2875.4742857142855</v>
      </c>
      <c r="E1000" s="51">
        <v>239.62285714285713</v>
      </c>
      <c r="F1000" s="52" t="s">
        <v>160</v>
      </c>
      <c r="G1000" s="53" t="s">
        <v>167</v>
      </c>
      <c r="H1000" s="48" t="s">
        <v>48</v>
      </c>
      <c r="I1000" s="48" t="str">
        <f t="shared" si="15"/>
        <v>INVALIDEZ-F</v>
      </c>
      <c r="J1000" s="54">
        <f>+VLOOKUP(I1000,[1]codpension!$A$4:$C$30,2,FALSE)</f>
        <v>9</v>
      </c>
      <c r="K1000" s="54">
        <f>+VLOOKUP(I1000,[1]codpension!$A$4:$D$30,4,FALSE)</f>
        <v>1</v>
      </c>
      <c r="L1000" s="54">
        <f>+VLOOKUP(I1000,[1]codpension!$A$4:$C$30,3,FALSE)</f>
        <v>1</v>
      </c>
    </row>
    <row r="1001" spans="1:12">
      <c r="A1001" s="48">
        <v>46</v>
      </c>
      <c r="B1001" s="91">
        <v>5</v>
      </c>
      <c r="C1001" s="40">
        <v>16527.12</v>
      </c>
      <c r="D1001" s="51">
        <v>3305.424</v>
      </c>
      <c r="E1001" s="51">
        <v>275.452</v>
      </c>
      <c r="F1001" s="52" t="s">
        <v>160</v>
      </c>
      <c r="G1001" s="53" t="s">
        <v>167</v>
      </c>
      <c r="H1001" s="48" t="s">
        <v>48</v>
      </c>
      <c r="I1001" s="48" t="str">
        <f t="shared" si="15"/>
        <v>INVALIDEZ-F</v>
      </c>
      <c r="J1001" s="54">
        <f>+VLOOKUP(I1001,[1]codpension!$A$4:$C$30,2,FALSE)</f>
        <v>9</v>
      </c>
      <c r="K1001" s="54">
        <f>+VLOOKUP(I1001,[1]codpension!$A$4:$D$30,4,FALSE)</f>
        <v>1</v>
      </c>
      <c r="L1001" s="54">
        <f>+VLOOKUP(I1001,[1]codpension!$A$4:$C$30,3,FALSE)</f>
        <v>1</v>
      </c>
    </row>
    <row r="1002" spans="1:12">
      <c r="A1002" s="48">
        <v>47</v>
      </c>
      <c r="B1002" s="91">
        <v>3</v>
      </c>
      <c r="C1002" s="40">
        <v>9734.16</v>
      </c>
      <c r="D1002" s="51">
        <v>3244.72</v>
      </c>
      <c r="E1002" s="51">
        <v>270.39333333333332</v>
      </c>
      <c r="F1002" s="52" t="s">
        <v>160</v>
      </c>
      <c r="G1002" s="53" t="s">
        <v>167</v>
      </c>
      <c r="H1002" s="48" t="s">
        <v>48</v>
      </c>
      <c r="I1002" s="48" t="str">
        <f t="shared" si="15"/>
        <v>INVALIDEZ-F</v>
      </c>
      <c r="J1002" s="54">
        <f>+VLOOKUP(I1002,[1]codpension!$A$4:$C$30,2,FALSE)</f>
        <v>9</v>
      </c>
      <c r="K1002" s="54">
        <f>+VLOOKUP(I1002,[1]codpension!$A$4:$D$30,4,FALSE)</f>
        <v>1</v>
      </c>
      <c r="L1002" s="54">
        <f>+VLOOKUP(I1002,[1]codpension!$A$4:$C$30,3,FALSE)</f>
        <v>1</v>
      </c>
    </row>
    <row r="1003" spans="1:12">
      <c r="A1003" s="48">
        <v>48</v>
      </c>
      <c r="B1003" s="91">
        <v>9</v>
      </c>
      <c r="C1003" s="40">
        <v>29037.119999999999</v>
      </c>
      <c r="D1003" s="51">
        <v>3226.3466666666664</v>
      </c>
      <c r="E1003" s="51">
        <v>268.86222222222221</v>
      </c>
      <c r="F1003" s="52" t="s">
        <v>160</v>
      </c>
      <c r="G1003" s="53" t="s">
        <v>167</v>
      </c>
      <c r="H1003" s="48" t="s">
        <v>48</v>
      </c>
      <c r="I1003" s="48" t="str">
        <f t="shared" si="15"/>
        <v>INVALIDEZ-F</v>
      </c>
      <c r="J1003" s="54">
        <f>+VLOOKUP(I1003,[1]codpension!$A$4:$C$30,2,FALSE)</f>
        <v>9</v>
      </c>
      <c r="K1003" s="54">
        <f>+VLOOKUP(I1003,[1]codpension!$A$4:$D$30,4,FALSE)</f>
        <v>1</v>
      </c>
      <c r="L1003" s="54">
        <f>+VLOOKUP(I1003,[1]codpension!$A$4:$C$30,3,FALSE)</f>
        <v>1</v>
      </c>
    </row>
    <row r="1004" spans="1:12">
      <c r="A1004" s="48">
        <v>49</v>
      </c>
      <c r="B1004" s="91">
        <v>2</v>
      </c>
      <c r="C1004" s="40">
        <v>6275.2800000000007</v>
      </c>
      <c r="D1004" s="51">
        <v>3137.6400000000003</v>
      </c>
      <c r="E1004" s="51">
        <v>261.47000000000003</v>
      </c>
      <c r="F1004" s="52" t="s">
        <v>160</v>
      </c>
      <c r="G1004" s="53" t="s">
        <v>167</v>
      </c>
      <c r="H1004" s="48" t="s">
        <v>48</v>
      </c>
      <c r="I1004" s="48" t="str">
        <f t="shared" si="15"/>
        <v>INVALIDEZ-F</v>
      </c>
      <c r="J1004" s="54">
        <f>+VLOOKUP(I1004,[1]codpension!$A$4:$C$30,2,FALSE)</f>
        <v>9</v>
      </c>
      <c r="K1004" s="54">
        <f>+VLOOKUP(I1004,[1]codpension!$A$4:$D$30,4,FALSE)</f>
        <v>1</v>
      </c>
      <c r="L1004" s="54">
        <f>+VLOOKUP(I1004,[1]codpension!$A$4:$C$30,3,FALSE)</f>
        <v>1</v>
      </c>
    </row>
    <row r="1005" spans="1:12">
      <c r="A1005" s="48">
        <v>50</v>
      </c>
      <c r="B1005" s="91">
        <v>2</v>
      </c>
      <c r="C1005" s="40">
        <v>6987.5999999999995</v>
      </c>
      <c r="D1005" s="51">
        <v>3493.7999999999997</v>
      </c>
      <c r="E1005" s="51">
        <v>291.14999999999998</v>
      </c>
      <c r="F1005" s="52" t="s">
        <v>160</v>
      </c>
      <c r="G1005" s="53" t="s">
        <v>167</v>
      </c>
      <c r="H1005" s="48" t="s">
        <v>48</v>
      </c>
      <c r="I1005" s="48" t="str">
        <f t="shared" si="15"/>
        <v>INVALIDEZ-F</v>
      </c>
      <c r="J1005" s="54">
        <f>+VLOOKUP(I1005,[1]codpension!$A$4:$C$30,2,FALSE)</f>
        <v>9</v>
      </c>
      <c r="K1005" s="54">
        <f>+VLOOKUP(I1005,[1]codpension!$A$4:$D$30,4,FALSE)</f>
        <v>1</v>
      </c>
      <c r="L1005" s="54">
        <f>+VLOOKUP(I1005,[1]codpension!$A$4:$C$30,3,FALSE)</f>
        <v>1</v>
      </c>
    </row>
    <row r="1006" spans="1:12">
      <c r="A1006" s="48">
        <v>51</v>
      </c>
      <c r="B1006" s="91">
        <v>5</v>
      </c>
      <c r="C1006" s="40">
        <v>15191.759999999998</v>
      </c>
      <c r="D1006" s="51">
        <v>3038.3519999999999</v>
      </c>
      <c r="E1006" s="51">
        <v>253.196</v>
      </c>
      <c r="F1006" s="52" t="s">
        <v>160</v>
      </c>
      <c r="G1006" s="53" t="s">
        <v>167</v>
      </c>
      <c r="H1006" s="48" t="s">
        <v>48</v>
      </c>
      <c r="I1006" s="48" t="str">
        <f t="shared" si="15"/>
        <v>INVALIDEZ-F</v>
      </c>
      <c r="J1006" s="54">
        <f>+VLOOKUP(I1006,[1]codpension!$A$4:$C$30,2,FALSE)</f>
        <v>9</v>
      </c>
      <c r="K1006" s="54">
        <f>+VLOOKUP(I1006,[1]codpension!$A$4:$D$30,4,FALSE)</f>
        <v>1</v>
      </c>
      <c r="L1006" s="54">
        <f>+VLOOKUP(I1006,[1]codpension!$A$4:$C$30,3,FALSE)</f>
        <v>1</v>
      </c>
    </row>
    <row r="1007" spans="1:12">
      <c r="A1007" s="48">
        <v>52</v>
      </c>
      <c r="B1007" s="91">
        <v>4</v>
      </c>
      <c r="C1007" s="40">
        <v>13431.84</v>
      </c>
      <c r="D1007" s="51">
        <v>3357.96</v>
      </c>
      <c r="E1007" s="51">
        <v>279.83</v>
      </c>
      <c r="F1007" s="52" t="s">
        <v>160</v>
      </c>
      <c r="G1007" s="53" t="s">
        <v>167</v>
      </c>
      <c r="H1007" s="48" t="s">
        <v>48</v>
      </c>
      <c r="I1007" s="48" t="str">
        <f t="shared" si="15"/>
        <v>INVALIDEZ-F</v>
      </c>
      <c r="J1007" s="54">
        <f>+VLOOKUP(I1007,[1]codpension!$A$4:$C$30,2,FALSE)</f>
        <v>9</v>
      </c>
      <c r="K1007" s="54">
        <f>+VLOOKUP(I1007,[1]codpension!$A$4:$D$30,4,FALSE)</f>
        <v>1</v>
      </c>
      <c r="L1007" s="54">
        <f>+VLOOKUP(I1007,[1]codpension!$A$4:$C$30,3,FALSE)</f>
        <v>1</v>
      </c>
    </row>
    <row r="1008" spans="1:12">
      <c r="A1008" s="48">
        <v>53</v>
      </c>
      <c r="B1008" s="91">
        <v>3</v>
      </c>
      <c r="C1008" s="40">
        <v>8066.8799999999992</v>
      </c>
      <c r="D1008" s="51">
        <v>2688.9599999999996</v>
      </c>
      <c r="E1008" s="51">
        <v>224.07999999999996</v>
      </c>
      <c r="F1008" s="52" t="s">
        <v>160</v>
      </c>
      <c r="G1008" s="53" t="s">
        <v>167</v>
      </c>
      <c r="H1008" s="48" t="s">
        <v>48</v>
      </c>
      <c r="I1008" s="48" t="str">
        <f t="shared" si="15"/>
        <v>INVALIDEZ-F</v>
      </c>
      <c r="J1008" s="54">
        <f>+VLOOKUP(I1008,[1]codpension!$A$4:$C$30,2,FALSE)</f>
        <v>9</v>
      </c>
      <c r="K1008" s="54">
        <f>+VLOOKUP(I1008,[1]codpension!$A$4:$D$30,4,FALSE)</f>
        <v>1</v>
      </c>
      <c r="L1008" s="54">
        <f>+VLOOKUP(I1008,[1]codpension!$A$4:$C$30,3,FALSE)</f>
        <v>1</v>
      </c>
    </row>
    <row r="1009" spans="1:12">
      <c r="A1009" s="48">
        <v>54</v>
      </c>
      <c r="B1009" s="91">
        <v>7</v>
      </c>
      <c r="C1009" s="40">
        <v>19715.04</v>
      </c>
      <c r="D1009" s="51">
        <v>2816.434285714286</v>
      </c>
      <c r="E1009" s="51">
        <v>234.70285714285717</v>
      </c>
      <c r="F1009" s="52" t="s">
        <v>160</v>
      </c>
      <c r="G1009" s="53" t="s">
        <v>167</v>
      </c>
      <c r="H1009" s="48" t="s">
        <v>48</v>
      </c>
      <c r="I1009" s="48" t="str">
        <f t="shared" si="15"/>
        <v>INVALIDEZ-F</v>
      </c>
      <c r="J1009" s="54">
        <f>+VLOOKUP(I1009,[1]codpension!$A$4:$C$30,2,FALSE)</f>
        <v>9</v>
      </c>
      <c r="K1009" s="54">
        <f>+VLOOKUP(I1009,[1]codpension!$A$4:$D$30,4,FALSE)</f>
        <v>1</v>
      </c>
      <c r="L1009" s="54">
        <f>+VLOOKUP(I1009,[1]codpension!$A$4:$C$30,3,FALSE)</f>
        <v>1</v>
      </c>
    </row>
    <row r="1010" spans="1:12">
      <c r="A1010" s="48">
        <v>55</v>
      </c>
      <c r="B1010" s="91">
        <v>7</v>
      </c>
      <c r="C1010" s="40">
        <v>21710.639999999999</v>
      </c>
      <c r="D1010" s="51">
        <v>3101.52</v>
      </c>
      <c r="E1010" s="51">
        <v>258.45999999999998</v>
      </c>
      <c r="F1010" s="52" t="s">
        <v>160</v>
      </c>
      <c r="G1010" s="53" t="s">
        <v>167</v>
      </c>
      <c r="H1010" s="48" t="s">
        <v>48</v>
      </c>
      <c r="I1010" s="48" t="str">
        <f t="shared" si="15"/>
        <v>INVALIDEZ-F</v>
      </c>
      <c r="J1010" s="54">
        <f>+VLOOKUP(I1010,[1]codpension!$A$4:$C$30,2,FALSE)</f>
        <v>9</v>
      </c>
      <c r="K1010" s="54">
        <f>+VLOOKUP(I1010,[1]codpension!$A$4:$D$30,4,FALSE)</f>
        <v>1</v>
      </c>
      <c r="L1010" s="54">
        <f>+VLOOKUP(I1010,[1]codpension!$A$4:$C$30,3,FALSE)</f>
        <v>1</v>
      </c>
    </row>
    <row r="1011" spans="1:12">
      <c r="A1011" s="48">
        <v>56</v>
      </c>
      <c r="B1011" s="91">
        <v>2</v>
      </c>
      <c r="C1011" s="40">
        <v>5200.08</v>
      </c>
      <c r="D1011" s="51">
        <v>2600.04</v>
      </c>
      <c r="E1011" s="51">
        <v>216.67</v>
      </c>
      <c r="F1011" s="52" t="s">
        <v>160</v>
      </c>
      <c r="G1011" s="53" t="s">
        <v>167</v>
      </c>
      <c r="H1011" s="48" t="s">
        <v>48</v>
      </c>
      <c r="I1011" s="48" t="str">
        <f t="shared" si="15"/>
        <v>INVALIDEZ-F</v>
      </c>
      <c r="J1011" s="54">
        <f>+VLOOKUP(I1011,[1]codpension!$A$4:$C$30,2,FALSE)</f>
        <v>9</v>
      </c>
      <c r="K1011" s="54">
        <f>+VLOOKUP(I1011,[1]codpension!$A$4:$D$30,4,FALSE)</f>
        <v>1</v>
      </c>
      <c r="L1011" s="54">
        <f>+VLOOKUP(I1011,[1]codpension!$A$4:$C$30,3,FALSE)</f>
        <v>1</v>
      </c>
    </row>
    <row r="1012" spans="1:12">
      <c r="A1012" s="48">
        <v>57</v>
      </c>
      <c r="B1012" s="91">
        <v>2</v>
      </c>
      <c r="C1012" s="40">
        <v>4680</v>
      </c>
      <c r="D1012" s="51">
        <v>2340</v>
      </c>
      <c r="E1012" s="51">
        <v>195</v>
      </c>
      <c r="F1012" s="52" t="s">
        <v>160</v>
      </c>
      <c r="G1012" s="53" t="s">
        <v>167</v>
      </c>
      <c r="H1012" s="48" t="s">
        <v>48</v>
      </c>
      <c r="I1012" s="48" t="str">
        <f t="shared" si="15"/>
        <v>INVALIDEZ-F</v>
      </c>
      <c r="J1012" s="54">
        <f>+VLOOKUP(I1012,[1]codpension!$A$4:$C$30,2,FALSE)</f>
        <v>9</v>
      </c>
      <c r="K1012" s="54">
        <f>+VLOOKUP(I1012,[1]codpension!$A$4:$D$30,4,FALSE)</f>
        <v>1</v>
      </c>
      <c r="L1012" s="54">
        <f>+VLOOKUP(I1012,[1]codpension!$A$4:$C$30,3,FALSE)</f>
        <v>1</v>
      </c>
    </row>
    <row r="1013" spans="1:12">
      <c r="A1013" s="48">
        <v>59</v>
      </c>
      <c r="B1013" s="91">
        <v>3</v>
      </c>
      <c r="C1013" s="40">
        <v>8254.7999999999993</v>
      </c>
      <c r="D1013" s="51">
        <v>2751.6</v>
      </c>
      <c r="E1013" s="51">
        <v>229.29999999999998</v>
      </c>
      <c r="F1013" s="52" t="s">
        <v>160</v>
      </c>
      <c r="G1013" s="53" t="s">
        <v>167</v>
      </c>
      <c r="H1013" s="48" t="s">
        <v>48</v>
      </c>
      <c r="I1013" s="48" t="str">
        <f t="shared" si="15"/>
        <v>INVALIDEZ-F</v>
      </c>
      <c r="J1013" s="54">
        <f>+VLOOKUP(I1013,[1]codpension!$A$4:$C$30,2,FALSE)</f>
        <v>9</v>
      </c>
      <c r="K1013" s="54">
        <f>+VLOOKUP(I1013,[1]codpension!$A$4:$D$30,4,FALSE)</f>
        <v>1</v>
      </c>
      <c r="L1013" s="54">
        <f>+VLOOKUP(I1013,[1]codpension!$A$4:$C$30,3,FALSE)</f>
        <v>1</v>
      </c>
    </row>
    <row r="1014" spans="1:12">
      <c r="A1014" s="48">
        <v>61</v>
      </c>
      <c r="B1014" s="91">
        <v>2</v>
      </c>
      <c r="C1014" s="40">
        <v>6702</v>
      </c>
      <c r="D1014" s="51">
        <v>3351</v>
      </c>
      <c r="E1014" s="51">
        <v>279.25</v>
      </c>
      <c r="F1014" s="52" t="s">
        <v>160</v>
      </c>
      <c r="G1014" s="53" t="s">
        <v>167</v>
      </c>
      <c r="H1014" s="48" t="s">
        <v>48</v>
      </c>
      <c r="I1014" s="48" t="str">
        <f t="shared" si="15"/>
        <v>INVALIDEZ-F</v>
      </c>
      <c r="J1014" s="54">
        <f>+VLOOKUP(I1014,[1]codpension!$A$4:$C$30,2,FALSE)</f>
        <v>9</v>
      </c>
      <c r="K1014" s="54">
        <f>+VLOOKUP(I1014,[1]codpension!$A$4:$D$30,4,FALSE)</f>
        <v>1</v>
      </c>
      <c r="L1014" s="54">
        <f>+VLOOKUP(I1014,[1]codpension!$A$4:$C$30,3,FALSE)</f>
        <v>1</v>
      </c>
    </row>
    <row r="1015" spans="1:12" ht="15" thickBot="1">
      <c r="A1015" s="57">
        <v>62</v>
      </c>
      <c r="B1015" s="92">
        <v>4</v>
      </c>
      <c r="C1015" s="83">
        <v>11166</v>
      </c>
      <c r="D1015" s="65">
        <v>2791.5</v>
      </c>
      <c r="E1015" s="65">
        <v>232.625</v>
      </c>
      <c r="F1015" s="66" t="s">
        <v>160</v>
      </c>
      <c r="G1015" s="67" t="s">
        <v>167</v>
      </c>
      <c r="H1015" s="57" t="s">
        <v>48</v>
      </c>
      <c r="I1015" s="57" t="str">
        <f t="shared" si="15"/>
        <v>INVALIDEZ-F</v>
      </c>
      <c r="J1015" s="68">
        <f>+VLOOKUP(I1015,[1]codpension!$A$4:$C$30,2,FALSE)</f>
        <v>9</v>
      </c>
      <c r="K1015" s="68">
        <f>+VLOOKUP(I1015,[1]codpension!$A$4:$D$30,4,FALSE)</f>
        <v>1</v>
      </c>
      <c r="L1015" s="68">
        <f>+VLOOKUP(I1015,[1]codpension!$A$4:$C$30,3,FALSE)</f>
        <v>1</v>
      </c>
    </row>
    <row r="1016" spans="1:12" ht="15" thickTop="1">
      <c r="A1016" s="56">
        <v>26</v>
      </c>
      <c r="B1016" s="87">
        <v>2</v>
      </c>
      <c r="C1016" s="73">
        <v>2859.6</v>
      </c>
      <c r="D1016" s="59">
        <v>1429.8</v>
      </c>
      <c r="E1016" s="59">
        <v>119.14999999999999</v>
      </c>
      <c r="F1016" s="60" t="s">
        <v>162</v>
      </c>
      <c r="G1016" s="61" t="s">
        <v>167</v>
      </c>
      <c r="H1016" s="56" t="s">
        <v>0</v>
      </c>
      <c r="I1016" s="56" t="str">
        <f t="shared" si="15"/>
        <v>VIUDEZ-M</v>
      </c>
      <c r="J1016" s="62">
        <f>+VLOOKUP(I1016,[1]codpension!$A$4:$C$30,2,FALSE)</f>
        <v>2</v>
      </c>
      <c r="K1016" s="62">
        <f>+VLOOKUP(I1016,[1]codpension!$A$4:$D$30,4,FALSE)</f>
        <v>0</v>
      </c>
      <c r="L1016" s="62">
        <f>+VLOOKUP(I1016,[1]codpension!$A$4:$C$30,3,FALSE)</f>
        <v>0</v>
      </c>
    </row>
    <row r="1017" spans="1:12">
      <c r="A1017" s="48">
        <v>31</v>
      </c>
      <c r="B1017" s="85">
        <v>2</v>
      </c>
      <c r="C1017" s="50">
        <v>1718.1599999999999</v>
      </c>
      <c r="D1017" s="51">
        <v>859.07999999999993</v>
      </c>
      <c r="E1017" s="51">
        <v>71.589999999999989</v>
      </c>
      <c r="F1017" s="52" t="s">
        <v>162</v>
      </c>
      <c r="G1017" s="53" t="s">
        <v>167</v>
      </c>
      <c r="H1017" s="48" t="s">
        <v>0</v>
      </c>
      <c r="I1017" s="48" t="str">
        <f t="shared" si="15"/>
        <v>VIUDEZ-M</v>
      </c>
      <c r="J1017" s="54">
        <f>+VLOOKUP(I1017,[1]codpension!$A$4:$C$30,2,FALSE)</f>
        <v>2</v>
      </c>
      <c r="K1017" s="54">
        <f>+VLOOKUP(I1017,[1]codpension!$A$4:$D$30,4,FALSE)</f>
        <v>0</v>
      </c>
      <c r="L1017" s="54">
        <f>+VLOOKUP(I1017,[1]codpension!$A$4:$C$30,3,FALSE)</f>
        <v>0</v>
      </c>
    </row>
    <row r="1018" spans="1:12">
      <c r="A1018" s="48">
        <v>32</v>
      </c>
      <c r="B1018" s="85">
        <v>4</v>
      </c>
      <c r="C1018" s="50">
        <v>5090.16</v>
      </c>
      <c r="D1018" s="51">
        <v>1272.54</v>
      </c>
      <c r="E1018" s="51">
        <v>106.045</v>
      </c>
      <c r="F1018" s="52" t="s">
        <v>162</v>
      </c>
      <c r="G1018" s="53" t="s">
        <v>167</v>
      </c>
      <c r="H1018" s="48" t="s">
        <v>0</v>
      </c>
      <c r="I1018" s="48" t="str">
        <f t="shared" si="15"/>
        <v>VIUDEZ-M</v>
      </c>
      <c r="J1018" s="54">
        <f>+VLOOKUP(I1018,[1]codpension!$A$4:$C$30,2,FALSE)</f>
        <v>2</v>
      </c>
      <c r="K1018" s="54">
        <f>+VLOOKUP(I1018,[1]codpension!$A$4:$D$30,4,FALSE)</f>
        <v>0</v>
      </c>
      <c r="L1018" s="54">
        <f>+VLOOKUP(I1018,[1]codpension!$A$4:$C$30,3,FALSE)</f>
        <v>0</v>
      </c>
    </row>
    <row r="1019" spans="1:12">
      <c r="A1019" s="48">
        <v>33</v>
      </c>
      <c r="B1019" s="85">
        <v>5</v>
      </c>
      <c r="C1019" s="50">
        <v>7142.1600000000008</v>
      </c>
      <c r="D1019" s="51">
        <v>1428.4320000000002</v>
      </c>
      <c r="E1019" s="51">
        <v>119.03600000000002</v>
      </c>
      <c r="F1019" s="52" t="s">
        <v>162</v>
      </c>
      <c r="G1019" s="53" t="s">
        <v>167</v>
      </c>
      <c r="H1019" s="48" t="s">
        <v>0</v>
      </c>
      <c r="I1019" s="48" t="str">
        <f t="shared" si="15"/>
        <v>VIUDEZ-M</v>
      </c>
      <c r="J1019" s="54">
        <f>+VLOOKUP(I1019,[1]codpension!$A$4:$C$30,2,FALSE)</f>
        <v>2</v>
      </c>
      <c r="K1019" s="54">
        <f>+VLOOKUP(I1019,[1]codpension!$A$4:$D$30,4,FALSE)</f>
        <v>0</v>
      </c>
      <c r="L1019" s="54">
        <f>+VLOOKUP(I1019,[1]codpension!$A$4:$C$30,3,FALSE)</f>
        <v>0</v>
      </c>
    </row>
    <row r="1020" spans="1:12">
      <c r="A1020" s="48">
        <v>34</v>
      </c>
      <c r="B1020" s="85">
        <v>3</v>
      </c>
      <c r="C1020" s="50">
        <v>3895.2</v>
      </c>
      <c r="D1020" s="51">
        <v>1298.3999999999999</v>
      </c>
      <c r="E1020" s="51">
        <v>108.19999999999999</v>
      </c>
      <c r="F1020" s="52" t="s">
        <v>162</v>
      </c>
      <c r="G1020" s="53" t="s">
        <v>167</v>
      </c>
      <c r="H1020" s="48" t="s">
        <v>0</v>
      </c>
      <c r="I1020" s="48" t="str">
        <f t="shared" si="15"/>
        <v>VIUDEZ-M</v>
      </c>
      <c r="J1020" s="54">
        <f>+VLOOKUP(I1020,[1]codpension!$A$4:$C$30,2,FALSE)</f>
        <v>2</v>
      </c>
      <c r="K1020" s="54">
        <f>+VLOOKUP(I1020,[1]codpension!$A$4:$D$30,4,FALSE)</f>
        <v>0</v>
      </c>
      <c r="L1020" s="54">
        <f>+VLOOKUP(I1020,[1]codpension!$A$4:$C$30,3,FALSE)</f>
        <v>0</v>
      </c>
    </row>
    <row r="1021" spans="1:12">
      <c r="A1021" s="48">
        <v>35</v>
      </c>
      <c r="B1021" s="85">
        <v>7</v>
      </c>
      <c r="C1021" s="50">
        <v>9992.6400000000012</v>
      </c>
      <c r="D1021" s="51">
        <v>1427.5200000000002</v>
      </c>
      <c r="E1021" s="51">
        <v>118.96000000000002</v>
      </c>
      <c r="F1021" s="52" t="s">
        <v>162</v>
      </c>
      <c r="G1021" s="53" t="s">
        <v>167</v>
      </c>
      <c r="H1021" s="48" t="s">
        <v>0</v>
      </c>
      <c r="I1021" s="48" t="str">
        <f t="shared" si="15"/>
        <v>VIUDEZ-M</v>
      </c>
      <c r="J1021" s="54">
        <f>+VLOOKUP(I1021,[1]codpension!$A$4:$C$30,2,FALSE)</f>
        <v>2</v>
      </c>
      <c r="K1021" s="54">
        <f>+VLOOKUP(I1021,[1]codpension!$A$4:$D$30,4,FALSE)</f>
        <v>0</v>
      </c>
      <c r="L1021" s="54">
        <f>+VLOOKUP(I1021,[1]codpension!$A$4:$C$30,3,FALSE)</f>
        <v>0</v>
      </c>
    </row>
    <row r="1022" spans="1:12">
      <c r="A1022" s="48">
        <v>36</v>
      </c>
      <c r="B1022" s="85">
        <v>1</v>
      </c>
      <c r="C1022" s="50">
        <v>1141.92</v>
      </c>
      <c r="D1022" s="51">
        <v>1141.92</v>
      </c>
      <c r="E1022" s="51">
        <v>95.160000000000011</v>
      </c>
      <c r="F1022" s="52" t="s">
        <v>162</v>
      </c>
      <c r="G1022" s="53" t="s">
        <v>167</v>
      </c>
      <c r="H1022" s="48" t="s">
        <v>0</v>
      </c>
      <c r="I1022" s="48" t="str">
        <f t="shared" si="15"/>
        <v>VIUDEZ-M</v>
      </c>
      <c r="J1022" s="54">
        <f>+VLOOKUP(I1022,[1]codpension!$A$4:$C$30,2,FALSE)</f>
        <v>2</v>
      </c>
      <c r="K1022" s="54">
        <f>+VLOOKUP(I1022,[1]codpension!$A$4:$D$30,4,FALSE)</f>
        <v>0</v>
      </c>
      <c r="L1022" s="54">
        <f>+VLOOKUP(I1022,[1]codpension!$A$4:$C$30,3,FALSE)</f>
        <v>0</v>
      </c>
    </row>
    <row r="1023" spans="1:12">
      <c r="A1023" s="48">
        <v>37</v>
      </c>
      <c r="B1023" s="85">
        <v>6</v>
      </c>
      <c r="C1023" s="50">
        <v>6851.28</v>
      </c>
      <c r="D1023" s="51">
        <v>1141.8799999999999</v>
      </c>
      <c r="E1023" s="51">
        <v>95.156666666666652</v>
      </c>
      <c r="F1023" s="52" t="s">
        <v>162</v>
      </c>
      <c r="G1023" s="53" t="s">
        <v>167</v>
      </c>
      <c r="H1023" s="48" t="s">
        <v>0</v>
      </c>
      <c r="I1023" s="48" t="str">
        <f t="shared" si="15"/>
        <v>VIUDEZ-M</v>
      </c>
      <c r="J1023" s="54">
        <f>+VLOOKUP(I1023,[1]codpension!$A$4:$C$30,2,FALSE)</f>
        <v>2</v>
      </c>
      <c r="K1023" s="54">
        <f>+VLOOKUP(I1023,[1]codpension!$A$4:$D$30,4,FALSE)</f>
        <v>0</v>
      </c>
      <c r="L1023" s="54">
        <f>+VLOOKUP(I1023,[1]codpension!$A$4:$C$30,3,FALSE)</f>
        <v>0</v>
      </c>
    </row>
    <row r="1024" spans="1:12">
      <c r="A1024" s="48">
        <v>38</v>
      </c>
      <c r="B1024" s="85">
        <v>2</v>
      </c>
      <c r="C1024" s="50">
        <v>2880.48</v>
      </c>
      <c r="D1024" s="51">
        <v>1440.24</v>
      </c>
      <c r="E1024" s="51">
        <v>120.02</v>
      </c>
      <c r="F1024" s="52" t="s">
        <v>162</v>
      </c>
      <c r="G1024" s="53" t="s">
        <v>167</v>
      </c>
      <c r="H1024" s="48" t="s">
        <v>0</v>
      </c>
      <c r="I1024" s="48" t="str">
        <f t="shared" si="15"/>
        <v>VIUDEZ-M</v>
      </c>
      <c r="J1024" s="54">
        <f>+VLOOKUP(I1024,[1]codpension!$A$4:$C$30,2,FALSE)</f>
        <v>2</v>
      </c>
      <c r="K1024" s="54">
        <f>+VLOOKUP(I1024,[1]codpension!$A$4:$D$30,4,FALSE)</f>
        <v>0</v>
      </c>
      <c r="L1024" s="54">
        <f>+VLOOKUP(I1024,[1]codpension!$A$4:$C$30,3,FALSE)</f>
        <v>0</v>
      </c>
    </row>
    <row r="1025" spans="1:12">
      <c r="A1025" s="48">
        <v>39</v>
      </c>
      <c r="B1025" s="85">
        <v>3</v>
      </c>
      <c r="C1025" s="50">
        <v>2698.3199999999997</v>
      </c>
      <c r="D1025" s="51">
        <v>899.43999999999994</v>
      </c>
      <c r="E1025" s="51">
        <v>74.953333333333333</v>
      </c>
      <c r="F1025" s="52" t="s">
        <v>162</v>
      </c>
      <c r="G1025" s="53" t="s">
        <v>167</v>
      </c>
      <c r="H1025" s="48" t="s">
        <v>0</v>
      </c>
      <c r="I1025" s="48" t="str">
        <f t="shared" si="15"/>
        <v>VIUDEZ-M</v>
      </c>
      <c r="J1025" s="54">
        <f>+VLOOKUP(I1025,[1]codpension!$A$4:$C$30,2,FALSE)</f>
        <v>2</v>
      </c>
      <c r="K1025" s="54">
        <f>+VLOOKUP(I1025,[1]codpension!$A$4:$D$30,4,FALSE)</f>
        <v>0</v>
      </c>
      <c r="L1025" s="54">
        <f>+VLOOKUP(I1025,[1]codpension!$A$4:$C$30,3,FALSE)</f>
        <v>0</v>
      </c>
    </row>
    <row r="1026" spans="1:12">
      <c r="A1026" s="48">
        <v>40</v>
      </c>
      <c r="B1026" s="85">
        <v>1</v>
      </c>
      <c r="C1026" s="50">
        <v>1174.56</v>
      </c>
      <c r="D1026" s="51">
        <v>1174.56</v>
      </c>
      <c r="E1026" s="51">
        <v>97.88</v>
      </c>
      <c r="F1026" s="52" t="s">
        <v>162</v>
      </c>
      <c r="G1026" s="53" t="s">
        <v>167</v>
      </c>
      <c r="H1026" s="48" t="s">
        <v>0</v>
      </c>
      <c r="I1026" s="48" t="str">
        <f t="shared" si="15"/>
        <v>VIUDEZ-M</v>
      </c>
      <c r="J1026" s="54">
        <f>+VLOOKUP(I1026,[1]codpension!$A$4:$C$30,2,FALSE)</f>
        <v>2</v>
      </c>
      <c r="K1026" s="54">
        <f>+VLOOKUP(I1026,[1]codpension!$A$4:$D$30,4,FALSE)</f>
        <v>0</v>
      </c>
      <c r="L1026" s="54">
        <f>+VLOOKUP(I1026,[1]codpension!$A$4:$C$30,3,FALSE)</f>
        <v>0</v>
      </c>
    </row>
    <row r="1027" spans="1:12">
      <c r="A1027" s="48">
        <v>41</v>
      </c>
      <c r="B1027" s="85">
        <v>4</v>
      </c>
      <c r="C1027" s="50">
        <v>4897.4400000000005</v>
      </c>
      <c r="D1027" s="51">
        <v>1224.3600000000001</v>
      </c>
      <c r="E1027" s="51">
        <v>102.03000000000002</v>
      </c>
      <c r="F1027" s="52" t="s">
        <v>162</v>
      </c>
      <c r="G1027" s="53" t="s">
        <v>167</v>
      </c>
      <c r="H1027" s="48" t="s">
        <v>0</v>
      </c>
      <c r="I1027" s="48" t="str">
        <f t="shared" si="15"/>
        <v>VIUDEZ-M</v>
      </c>
      <c r="J1027" s="54">
        <f>+VLOOKUP(I1027,[1]codpension!$A$4:$C$30,2,FALSE)</f>
        <v>2</v>
      </c>
      <c r="K1027" s="54">
        <f>+VLOOKUP(I1027,[1]codpension!$A$4:$D$30,4,FALSE)</f>
        <v>0</v>
      </c>
      <c r="L1027" s="54">
        <f>+VLOOKUP(I1027,[1]codpension!$A$4:$C$30,3,FALSE)</f>
        <v>0</v>
      </c>
    </row>
    <row r="1028" spans="1:12">
      <c r="A1028" s="48">
        <v>42</v>
      </c>
      <c r="B1028" s="85">
        <v>2</v>
      </c>
      <c r="C1028" s="50">
        <v>1807.44</v>
      </c>
      <c r="D1028" s="51">
        <v>903.72</v>
      </c>
      <c r="E1028" s="51">
        <v>75.31</v>
      </c>
      <c r="F1028" s="52" t="s">
        <v>162</v>
      </c>
      <c r="G1028" s="53" t="s">
        <v>167</v>
      </c>
      <c r="H1028" s="48" t="s">
        <v>0</v>
      </c>
      <c r="I1028" s="48" t="str">
        <f t="shared" ref="I1028:I1091" si="16">+F1028&amp;"-"&amp;H1028</f>
        <v>VIUDEZ-M</v>
      </c>
      <c r="J1028" s="54">
        <f>+VLOOKUP(I1028,[1]codpension!$A$4:$C$30,2,FALSE)</f>
        <v>2</v>
      </c>
      <c r="K1028" s="54">
        <f>+VLOOKUP(I1028,[1]codpension!$A$4:$D$30,4,FALSE)</f>
        <v>0</v>
      </c>
      <c r="L1028" s="54">
        <f>+VLOOKUP(I1028,[1]codpension!$A$4:$C$30,3,FALSE)</f>
        <v>0</v>
      </c>
    </row>
    <row r="1029" spans="1:12">
      <c r="A1029" s="48">
        <v>43</v>
      </c>
      <c r="B1029" s="85">
        <v>5</v>
      </c>
      <c r="C1029" s="50">
        <v>6138.24</v>
      </c>
      <c r="D1029" s="51">
        <v>1227.6479999999999</v>
      </c>
      <c r="E1029" s="51">
        <v>102.30399999999999</v>
      </c>
      <c r="F1029" s="52" t="s">
        <v>162</v>
      </c>
      <c r="G1029" s="53" t="s">
        <v>167</v>
      </c>
      <c r="H1029" s="48" t="s">
        <v>0</v>
      </c>
      <c r="I1029" s="48" t="str">
        <f t="shared" si="16"/>
        <v>VIUDEZ-M</v>
      </c>
      <c r="J1029" s="54">
        <f>+VLOOKUP(I1029,[1]codpension!$A$4:$C$30,2,FALSE)</f>
        <v>2</v>
      </c>
      <c r="K1029" s="54">
        <f>+VLOOKUP(I1029,[1]codpension!$A$4:$D$30,4,FALSE)</f>
        <v>0</v>
      </c>
      <c r="L1029" s="54">
        <f>+VLOOKUP(I1029,[1]codpension!$A$4:$C$30,3,FALSE)</f>
        <v>0</v>
      </c>
    </row>
    <row r="1030" spans="1:12">
      <c r="A1030" s="48">
        <v>44</v>
      </c>
      <c r="B1030" s="85">
        <v>2</v>
      </c>
      <c r="C1030" s="50">
        <v>2138.3999999999996</v>
      </c>
      <c r="D1030" s="51">
        <v>1069.1999999999998</v>
      </c>
      <c r="E1030" s="51">
        <v>89.09999999999998</v>
      </c>
      <c r="F1030" s="52" t="s">
        <v>162</v>
      </c>
      <c r="G1030" s="53" t="s">
        <v>167</v>
      </c>
      <c r="H1030" s="48" t="s">
        <v>0</v>
      </c>
      <c r="I1030" s="48" t="str">
        <f t="shared" si="16"/>
        <v>VIUDEZ-M</v>
      </c>
      <c r="J1030" s="54">
        <f>+VLOOKUP(I1030,[1]codpension!$A$4:$C$30,2,FALSE)</f>
        <v>2</v>
      </c>
      <c r="K1030" s="54">
        <f>+VLOOKUP(I1030,[1]codpension!$A$4:$D$30,4,FALSE)</f>
        <v>0</v>
      </c>
      <c r="L1030" s="54">
        <f>+VLOOKUP(I1030,[1]codpension!$A$4:$C$30,3,FALSE)</f>
        <v>0</v>
      </c>
    </row>
    <row r="1031" spans="1:12">
      <c r="A1031" s="48">
        <v>45</v>
      </c>
      <c r="B1031" s="85">
        <v>2</v>
      </c>
      <c r="C1031" s="50">
        <v>2397.12</v>
      </c>
      <c r="D1031" s="51">
        <v>1198.56</v>
      </c>
      <c r="E1031" s="51">
        <v>99.88</v>
      </c>
      <c r="F1031" s="52" t="s">
        <v>162</v>
      </c>
      <c r="G1031" s="53" t="s">
        <v>167</v>
      </c>
      <c r="H1031" s="48" t="s">
        <v>0</v>
      </c>
      <c r="I1031" s="48" t="str">
        <f t="shared" si="16"/>
        <v>VIUDEZ-M</v>
      </c>
      <c r="J1031" s="54">
        <f>+VLOOKUP(I1031,[1]codpension!$A$4:$C$30,2,FALSE)</f>
        <v>2</v>
      </c>
      <c r="K1031" s="54">
        <f>+VLOOKUP(I1031,[1]codpension!$A$4:$D$30,4,FALSE)</f>
        <v>0</v>
      </c>
      <c r="L1031" s="54">
        <f>+VLOOKUP(I1031,[1]codpension!$A$4:$C$30,3,FALSE)</f>
        <v>0</v>
      </c>
    </row>
    <row r="1032" spans="1:12">
      <c r="A1032" s="48">
        <v>46</v>
      </c>
      <c r="B1032" s="85">
        <v>1</v>
      </c>
      <c r="C1032" s="50">
        <v>1096.32</v>
      </c>
      <c r="D1032" s="51">
        <v>1096.32</v>
      </c>
      <c r="E1032" s="51">
        <v>91.36</v>
      </c>
      <c r="F1032" s="52" t="s">
        <v>162</v>
      </c>
      <c r="G1032" s="53" t="s">
        <v>167</v>
      </c>
      <c r="H1032" s="48" t="s">
        <v>0</v>
      </c>
      <c r="I1032" s="48" t="str">
        <f t="shared" si="16"/>
        <v>VIUDEZ-M</v>
      </c>
      <c r="J1032" s="54">
        <f>+VLOOKUP(I1032,[1]codpension!$A$4:$C$30,2,FALSE)</f>
        <v>2</v>
      </c>
      <c r="K1032" s="54">
        <f>+VLOOKUP(I1032,[1]codpension!$A$4:$D$30,4,FALSE)</f>
        <v>0</v>
      </c>
      <c r="L1032" s="54">
        <f>+VLOOKUP(I1032,[1]codpension!$A$4:$C$30,3,FALSE)</f>
        <v>0</v>
      </c>
    </row>
    <row r="1033" spans="1:12">
      <c r="A1033" s="48">
        <v>47</v>
      </c>
      <c r="B1033" s="85">
        <v>4</v>
      </c>
      <c r="C1033" s="50">
        <v>4205.76</v>
      </c>
      <c r="D1033" s="51">
        <v>1051.44</v>
      </c>
      <c r="E1033" s="51">
        <v>87.62</v>
      </c>
      <c r="F1033" s="52" t="s">
        <v>162</v>
      </c>
      <c r="G1033" s="53" t="s">
        <v>167</v>
      </c>
      <c r="H1033" s="48" t="s">
        <v>0</v>
      </c>
      <c r="I1033" s="48" t="str">
        <f t="shared" si="16"/>
        <v>VIUDEZ-M</v>
      </c>
      <c r="J1033" s="54">
        <f>+VLOOKUP(I1033,[1]codpension!$A$4:$C$30,2,FALSE)</f>
        <v>2</v>
      </c>
      <c r="K1033" s="54">
        <f>+VLOOKUP(I1033,[1]codpension!$A$4:$D$30,4,FALSE)</f>
        <v>0</v>
      </c>
      <c r="L1033" s="54">
        <f>+VLOOKUP(I1033,[1]codpension!$A$4:$C$30,3,FALSE)</f>
        <v>0</v>
      </c>
    </row>
    <row r="1034" spans="1:12">
      <c r="A1034" s="48">
        <v>48</v>
      </c>
      <c r="B1034" s="85">
        <v>7</v>
      </c>
      <c r="C1034" s="50">
        <v>8084.6400000000012</v>
      </c>
      <c r="D1034" s="51">
        <v>1154.9485714285715</v>
      </c>
      <c r="E1034" s="51">
        <v>96.2457142857143</v>
      </c>
      <c r="F1034" s="52" t="s">
        <v>162</v>
      </c>
      <c r="G1034" s="53" t="s">
        <v>167</v>
      </c>
      <c r="H1034" s="48" t="s">
        <v>0</v>
      </c>
      <c r="I1034" s="48" t="str">
        <f t="shared" si="16"/>
        <v>VIUDEZ-M</v>
      </c>
      <c r="J1034" s="54">
        <f>+VLOOKUP(I1034,[1]codpension!$A$4:$C$30,2,FALSE)</f>
        <v>2</v>
      </c>
      <c r="K1034" s="54">
        <f>+VLOOKUP(I1034,[1]codpension!$A$4:$D$30,4,FALSE)</f>
        <v>0</v>
      </c>
      <c r="L1034" s="54">
        <f>+VLOOKUP(I1034,[1]codpension!$A$4:$C$30,3,FALSE)</f>
        <v>0</v>
      </c>
    </row>
    <row r="1035" spans="1:12">
      <c r="A1035" s="48">
        <v>49</v>
      </c>
      <c r="B1035" s="85">
        <v>7</v>
      </c>
      <c r="C1035" s="50">
        <v>8552.4</v>
      </c>
      <c r="D1035" s="51">
        <v>1221.7714285714285</v>
      </c>
      <c r="E1035" s="51">
        <v>101.8142857142857</v>
      </c>
      <c r="F1035" s="52" t="s">
        <v>162</v>
      </c>
      <c r="G1035" s="53" t="s">
        <v>167</v>
      </c>
      <c r="H1035" s="48" t="s">
        <v>0</v>
      </c>
      <c r="I1035" s="48" t="str">
        <f t="shared" si="16"/>
        <v>VIUDEZ-M</v>
      </c>
      <c r="J1035" s="54">
        <f>+VLOOKUP(I1035,[1]codpension!$A$4:$C$30,2,FALSE)</f>
        <v>2</v>
      </c>
      <c r="K1035" s="54">
        <f>+VLOOKUP(I1035,[1]codpension!$A$4:$D$30,4,FALSE)</f>
        <v>0</v>
      </c>
      <c r="L1035" s="54">
        <f>+VLOOKUP(I1035,[1]codpension!$A$4:$C$30,3,FALSE)</f>
        <v>0</v>
      </c>
    </row>
    <row r="1036" spans="1:12">
      <c r="A1036" s="48">
        <v>50</v>
      </c>
      <c r="B1036" s="85">
        <v>2</v>
      </c>
      <c r="C1036" s="50">
        <v>2256.48</v>
      </c>
      <c r="D1036" s="51">
        <v>1128.24</v>
      </c>
      <c r="E1036" s="51">
        <v>94.02</v>
      </c>
      <c r="F1036" s="52" t="s">
        <v>162</v>
      </c>
      <c r="G1036" s="53" t="s">
        <v>167</v>
      </c>
      <c r="H1036" s="48" t="s">
        <v>0</v>
      </c>
      <c r="I1036" s="48" t="str">
        <f t="shared" si="16"/>
        <v>VIUDEZ-M</v>
      </c>
      <c r="J1036" s="54">
        <f>+VLOOKUP(I1036,[1]codpension!$A$4:$C$30,2,FALSE)</f>
        <v>2</v>
      </c>
      <c r="K1036" s="54">
        <f>+VLOOKUP(I1036,[1]codpension!$A$4:$D$30,4,FALSE)</f>
        <v>0</v>
      </c>
      <c r="L1036" s="54">
        <f>+VLOOKUP(I1036,[1]codpension!$A$4:$C$30,3,FALSE)</f>
        <v>0</v>
      </c>
    </row>
    <row r="1037" spans="1:12">
      <c r="A1037" s="48">
        <v>51</v>
      </c>
      <c r="B1037" s="85">
        <v>5</v>
      </c>
      <c r="C1037" s="50">
        <v>5268.2400000000007</v>
      </c>
      <c r="D1037" s="51">
        <v>1053.6480000000001</v>
      </c>
      <c r="E1037" s="51">
        <v>87.804000000000016</v>
      </c>
      <c r="F1037" s="52" t="s">
        <v>162</v>
      </c>
      <c r="G1037" s="53" t="s">
        <v>167</v>
      </c>
      <c r="H1037" s="48" t="s">
        <v>0</v>
      </c>
      <c r="I1037" s="48" t="str">
        <f t="shared" si="16"/>
        <v>VIUDEZ-M</v>
      </c>
      <c r="J1037" s="54">
        <f>+VLOOKUP(I1037,[1]codpension!$A$4:$C$30,2,FALSE)</f>
        <v>2</v>
      </c>
      <c r="K1037" s="54">
        <f>+VLOOKUP(I1037,[1]codpension!$A$4:$D$30,4,FALSE)</f>
        <v>0</v>
      </c>
      <c r="L1037" s="54">
        <f>+VLOOKUP(I1037,[1]codpension!$A$4:$C$30,3,FALSE)</f>
        <v>0</v>
      </c>
    </row>
    <row r="1038" spans="1:12">
      <c r="A1038" s="48">
        <v>52</v>
      </c>
      <c r="B1038" s="85">
        <v>4</v>
      </c>
      <c r="C1038" s="50">
        <v>4204.8</v>
      </c>
      <c r="D1038" s="51">
        <v>1051.2</v>
      </c>
      <c r="E1038" s="51">
        <v>87.600000000000009</v>
      </c>
      <c r="F1038" s="52" t="s">
        <v>162</v>
      </c>
      <c r="G1038" s="53" t="s">
        <v>167</v>
      </c>
      <c r="H1038" s="48" t="s">
        <v>0</v>
      </c>
      <c r="I1038" s="48" t="str">
        <f t="shared" si="16"/>
        <v>VIUDEZ-M</v>
      </c>
      <c r="J1038" s="54">
        <f>+VLOOKUP(I1038,[1]codpension!$A$4:$C$30,2,FALSE)</f>
        <v>2</v>
      </c>
      <c r="K1038" s="54">
        <f>+VLOOKUP(I1038,[1]codpension!$A$4:$D$30,4,FALSE)</f>
        <v>0</v>
      </c>
      <c r="L1038" s="54">
        <f>+VLOOKUP(I1038,[1]codpension!$A$4:$C$30,3,FALSE)</f>
        <v>0</v>
      </c>
    </row>
    <row r="1039" spans="1:12">
      <c r="A1039" s="48">
        <v>54</v>
      </c>
      <c r="B1039" s="85">
        <v>4</v>
      </c>
      <c r="C1039" s="50">
        <v>3851.28</v>
      </c>
      <c r="D1039" s="51">
        <v>962.82</v>
      </c>
      <c r="E1039" s="51">
        <v>80.234999999999999</v>
      </c>
      <c r="F1039" s="52" t="s">
        <v>162</v>
      </c>
      <c r="G1039" s="53" t="s">
        <v>167</v>
      </c>
      <c r="H1039" s="48" t="s">
        <v>0</v>
      </c>
      <c r="I1039" s="48" t="str">
        <f t="shared" si="16"/>
        <v>VIUDEZ-M</v>
      </c>
      <c r="J1039" s="54">
        <f>+VLOOKUP(I1039,[1]codpension!$A$4:$C$30,2,FALSE)</f>
        <v>2</v>
      </c>
      <c r="K1039" s="54">
        <f>+VLOOKUP(I1039,[1]codpension!$A$4:$D$30,4,FALSE)</f>
        <v>0</v>
      </c>
      <c r="L1039" s="54">
        <f>+VLOOKUP(I1039,[1]codpension!$A$4:$C$30,3,FALSE)</f>
        <v>0</v>
      </c>
    </row>
    <row r="1040" spans="1:12">
      <c r="A1040" s="48">
        <v>55</v>
      </c>
      <c r="B1040" s="85">
        <v>4</v>
      </c>
      <c r="C1040" s="50">
        <v>4011.84</v>
      </c>
      <c r="D1040" s="51">
        <v>1002.96</v>
      </c>
      <c r="E1040" s="51">
        <v>83.58</v>
      </c>
      <c r="F1040" s="52" t="s">
        <v>162</v>
      </c>
      <c r="G1040" s="53" t="s">
        <v>167</v>
      </c>
      <c r="H1040" s="48" t="s">
        <v>0</v>
      </c>
      <c r="I1040" s="48" t="str">
        <f t="shared" si="16"/>
        <v>VIUDEZ-M</v>
      </c>
      <c r="J1040" s="54">
        <f>+VLOOKUP(I1040,[1]codpension!$A$4:$C$30,2,FALSE)</f>
        <v>2</v>
      </c>
      <c r="K1040" s="54">
        <f>+VLOOKUP(I1040,[1]codpension!$A$4:$D$30,4,FALSE)</f>
        <v>0</v>
      </c>
      <c r="L1040" s="54">
        <f>+VLOOKUP(I1040,[1]codpension!$A$4:$C$30,3,FALSE)</f>
        <v>0</v>
      </c>
    </row>
    <row r="1041" spans="1:12">
      <c r="A1041" s="48">
        <v>56</v>
      </c>
      <c r="B1041" s="85">
        <v>3</v>
      </c>
      <c r="C1041" s="50">
        <v>2728.3199999999997</v>
      </c>
      <c r="D1041" s="51">
        <v>909.43999999999994</v>
      </c>
      <c r="E1041" s="51">
        <v>75.786666666666662</v>
      </c>
      <c r="F1041" s="52" t="s">
        <v>162</v>
      </c>
      <c r="G1041" s="53" t="s">
        <v>167</v>
      </c>
      <c r="H1041" s="48" t="s">
        <v>0</v>
      </c>
      <c r="I1041" s="48" t="str">
        <f t="shared" si="16"/>
        <v>VIUDEZ-M</v>
      </c>
      <c r="J1041" s="54">
        <f>+VLOOKUP(I1041,[1]codpension!$A$4:$C$30,2,FALSE)</f>
        <v>2</v>
      </c>
      <c r="K1041" s="54">
        <f>+VLOOKUP(I1041,[1]codpension!$A$4:$D$30,4,FALSE)</f>
        <v>0</v>
      </c>
      <c r="L1041" s="54">
        <f>+VLOOKUP(I1041,[1]codpension!$A$4:$C$30,3,FALSE)</f>
        <v>0</v>
      </c>
    </row>
    <row r="1042" spans="1:12">
      <c r="A1042" s="48">
        <v>57</v>
      </c>
      <c r="B1042" s="85">
        <v>3</v>
      </c>
      <c r="C1042" s="50">
        <v>2375.5199999999995</v>
      </c>
      <c r="D1042" s="51">
        <v>791.8399999999998</v>
      </c>
      <c r="E1042" s="51">
        <v>65.98666666666665</v>
      </c>
      <c r="F1042" s="52" t="s">
        <v>162</v>
      </c>
      <c r="G1042" s="53" t="s">
        <v>167</v>
      </c>
      <c r="H1042" s="48" t="s">
        <v>0</v>
      </c>
      <c r="I1042" s="48" t="str">
        <f t="shared" si="16"/>
        <v>VIUDEZ-M</v>
      </c>
      <c r="J1042" s="54">
        <f>+VLOOKUP(I1042,[1]codpension!$A$4:$C$30,2,FALSE)</f>
        <v>2</v>
      </c>
      <c r="K1042" s="54">
        <f>+VLOOKUP(I1042,[1]codpension!$A$4:$D$30,4,FALSE)</f>
        <v>0</v>
      </c>
      <c r="L1042" s="54">
        <f>+VLOOKUP(I1042,[1]codpension!$A$4:$C$30,3,FALSE)</f>
        <v>0</v>
      </c>
    </row>
    <row r="1043" spans="1:12">
      <c r="A1043" s="48">
        <v>58</v>
      </c>
      <c r="B1043" s="85">
        <v>2</v>
      </c>
      <c r="C1043" s="50">
        <v>1947.6</v>
      </c>
      <c r="D1043" s="51">
        <v>973.8</v>
      </c>
      <c r="E1043" s="51">
        <v>81.149999999999991</v>
      </c>
      <c r="F1043" s="52" t="s">
        <v>162</v>
      </c>
      <c r="G1043" s="53" t="s">
        <v>167</v>
      </c>
      <c r="H1043" s="48" t="s">
        <v>0</v>
      </c>
      <c r="I1043" s="48" t="str">
        <f t="shared" si="16"/>
        <v>VIUDEZ-M</v>
      </c>
      <c r="J1043" s="54">
        <f>+VLOOKUP(I1043,[1]codpension!$A$4:$C$30,2,FALSE)</f>
        <v>2</v>
      </c>
      <c r="K1043" s="54">
        <f>+VLOOKUP(I1043,[1]codpension!$A$4:$D$30,4,FALSE)</f>
        <v>0</v>
      </c>
      <c r="L1043" s="54">
        <f>+VLOOKUP(I1043,[1]codpension!$A$4:$C$30,3,FALSE)</f>
        <v>0</v>
      </c>
    </row>
    <row r="1044" spans="1:12">
      <c r="A1044" s="48">
        <v>59</v>
      </c>
      <c r="B1044" s="85">
        <v>1</v>
      </c>
      <c r="C1044" s="50">
        <v>883.44</v>
      </c>
      <c r="D1044" s="51">
        <v>883.44</v>
      </c>
      <c r="E1044" s="51">
        <v>73.62</v>
      </c>
      <c r="F1044" s="52" t="s">
        <v>162</v>
      </c>
      <c r="G1044" s="53" t="s">
        <v>167</v>
      </c>
      <c r="H1044" s="48" t="s">
        <v>0</v>
      </c>
      <c r="I1044" s="48" t="str">
        <f t="shared" si="16"/>
        <v>VIUDEZ-M</v>
      </c>
      <c r="J1044" s="54">
        <f>+VLOOKUP(I1044,[1]codpension!$A$4:$C$30,2,FALSE)</f>
        <v>2</v>
      </c>
      <c r="K1044" s="54">
        <f>+VLOOKUP(I1044,[1]codpension!$A$4:$D$30,4,FALSE)</f>
        <v>0</v>
      </c>
      <c r="L1044" s="54">
        <f>+VLOOKUP(I1044,[1]codpension!$A$4:$C$30,3,FALSE)</f>
        <v>0</v>
      </c>
    </row>
    <row r="1045" spans="1:12">
      <c r="A1045" s="48">
        <v>60</v>
      </c>
      <c r="B1045" s="85">
        <v>3</v>
      </c>
      <c r="C1045" s="50">
        <v>2972.16</v>
      </c>
      <c r="D1045" s="51">
        <v>990.71999999999991</v>
      </c>
      <c r="E1045" s="51">
        <v>82.559999999999988</v>
      </c>
      <c r="F1045" s="52" t="s">
        <v>162</v>
      </c>
      <c r="G1045" s="53" t="s">
        <v>167</v>
      </c>
      <c r="H1045" s="48" t="s">
        <v>0</v>
      </c>
      <c r="I1045" s="48" t="str">
        <f t="shared" si="16"/>
        <v>VIUDEZ-M</v>
      </c>
      <c r="J1045" s="54">
        <f>+VLOOKUP(I1045,[1]codpension!$A$4:$C$30,2,FALSE)</f>
        <v>2</v>
      </c>
      <c r="K1045" s="54">
        <f>+VLOOKUP(I1045,[1]codpension!$A$4:$D$30,4,FALSE)</f>
        <v>0</v>
      </c>
      <c r="L1045" s="54">
        <f>+VLOOKUP(I1045,[1]codpension!$A$4:$C$30,3,FALSE)</f>
        <v>0</v>
      </c>
    </row>
    <row r="1046" spans="1:12">
      <c r="A1046" s="48">
        <v>61</v>
      </c>
      <c r="B1046" s="85">
        <v>1</v>
      </c>
      <c r="C1046" s="50">
        <v>762.24</v>
      </c>
      <c r="D1046" s="51">
        <v>762.24</v>
      </c>
      <c r="E1046" s="51">
        <v>63.52</v>
      </c>
      <c r="F1046" s="52" t="s">
        <v>162</v>
      </c>
      <c r="G1046" s="53" t="s">
        <v>167</v>
      </c>
      <c r="H1046" s="48" t="s">
        <v>0</v>
      </c>
      <c r="I1046" s="48" t="str">
        <f t="shared" si="16"/>
        <v>VIUDEZ-M</v>
      </c>
      <c r="J1046" s="54">
        <f>+VLOOKUP(I1046,[1]codpension!$A$4:$C$30,2,FALSE)</f>
        <v>2</v>
      </c>
      <c r="K1046" s="54">
        <f>+VLOOKUP(I1046,[1]codpension!$A$4:$D$30,4,FALSE)</f>
        <v>0</v>
      </c>
      <c r="L1046" s="54">
        <f>+VLOOKUP(I1046,[1]codpension!$A$4:$C$30,3,FALSE)</f>
        <v>0</v>
      </c>
    </row>
    <row r="1047" spans="1:12">
      <c r="A1047" s="48">
        <v>62</v>
      </c>
      <c r="B1047" s="85">
        <v>1</v>
      </c>
      <c r="C1047" s="50">
        <v>893.04</v>
      </c>
      <c r="D1047" s="51">
        <v>893.04</v>
      </c>
      <c r="E1047" s="51">
        <v>74.42</v>
      </c>
      <c r="F1047" s="52" t="s">
        <v>162</v>
      </c>
      <c r="G1047" s="53" t="s">
        <v>167</v>
      </c>
      <c r="H1047" s="48" t="s">
        <v>0</v>
      </c>
      <c r="I1047" s="48" t="str">
        <f t="shared" si="16"/>
        <v>VIUDEZ-M</v>
      </c>
      <c r="J1047" s="54">
        <f>+VLOOKUP(I1047,[1]codpension!$A$4:$C$30,2,FALSE)</f>
        <v>2</v>
      </c>
      <c r="K1047" s="54">
        <f>+VLOOKUP(I1047,[1]codpension!$A$4:$D$30,4,FALSE)</f>
        <v>0</v>
      </c>
      <c r="L1047" s="54">
        <f>+VLOOKUP(I1047,[1]codpension!$A$4:$C$30,3,FALSE)</f>
        <v>0</v>
      </c>
    </row>
    <row r="1048" spans="1:12">
      <c r="A1048" s="48">
        <v>63</v>
      </c>
      <c r="B1048" s="85">
        <v>4</v>
      </c>
      <c r="C1048" s="50">
        <v>3438.4800000000005</v>
      </c>
      <c r="D1048" s="51">
        <v>859.62000000000012</v>
      </c>
      <c r="E1048" s="51">
        <v>71.635000000000005</v>
      </c>
      <c r="F1048" s="52" t="s">
        <v>162</v>
      </c>
      <c r="G1048" s="53" t="s">
        <v>167</v>
      </c>
      <c r="H1048" s="48" t="s">
        <v>0</v>
      </c>
      <c r="I1048" s="48" t="str">
        <f t="shared" si="16"/>
        <v>VIUDEZ-M</v>
      </c>
      <c r="J1048" s="54">
        <f>+VLOOKUP(I1048,[1]codpension!$A$4:$C$30,2,FALSE)</f>
        <v>2</v>
      </c>
      <c r="K1048" s="54">
        <f>+VLOOKUP(I1048,[1]codpension!$A$4:$D$30,4,FALSE)</f>
        <v>0</v>
      </c>
      <c r="L1048" s="54">
        <f>+VLOOKUP(I1048,[1]codpension!$A$4:$C$30,3,FALSE)</f>
        <v>0</v>
      </c>
    </row>
    <row r="1049" spans="1:12">
      <c r="A1049" s="48">
        <v>64</v>
      </c>
      <c r="B1049" s="85">
        <v>2</v>
      </c>
      <c r="C1049" s="50">
        <v>1672.3200000000002</v>
      </c>
      <c r="D1049" s="51">
        <v>836.16000000000008</v>
      </c>
      <c r="E1049" s="51">
        <v>69.680000000000007</v>
      </c>
      <c r="F1049" s="52" t="s">
        <v>162</v>
      </c>
      <c r="G1049" s="53" t="s">
        <v>167</v>
      </c>
      <c r="H1049" s="48" t="s">
        <v>0</v>
      </c>
      <c r="I1049" s="48" t="str">
        <f t="shared" si="16"/>
        <v>VIUDEZ-M</v>
      </c>
      <c r="J1049" s="54">
        <f>+VLOOKUP(I1049,[1]codpension!$A$4:$C$30,2,FALSE)</f>
        <v>2</v>
      </c>
      <c r="K1049" s="54">
        <f>+VLOOKUP(I1049,[1]codpension!$A$4:$D$30,4,FALSE)</f>
        <v>0</v>
      </c>
      <c r="L1049" s="54">
        <f>+VLOOKUP(I1049,[1]codpension!$A$4:$C$30,3,FALSE)</f>
        <v>0</v>
      </c>
    </row>
    <row r="1050" spans="1:12">
      <c r="A1050" s="48">
        <v>65</v>
      </c>
      <c r="B1050" s="85">
        <v>4</v>
      </c>
      <c r="C1050" s="50">
        <v>3084.96</v>
      </c>
      <c r="D1050" s="51">
        <v>771.24</v>
      </c>
      <c r="E1050" s="51">
        <v>64.27</v>
      </c>
      <c r="F1050" s="52" t="s">
        <v>162</v>
      </c>
      <c r="G1050" s="53" t="s">
        <v>167</v>
      </c>
      <c r="H1050" s="48" t="s">
        <v>0</v>
      </c>
      <c r="I1050" s="48" t="str">
        <f t="shared" si="16"/>
        <v>VIUDEZ-M</v>
      </c>
      <c r="J1050" s="54">
        <f>+VLOOKUP(I1050,[1]codpension!$A$4:$C$30,2,FALSE)</f>
        <v>2</v>
      </c>
      <c r="K1050" s="54">
        <f>+VLOOKUP(I1050,[1]codpension!$A$4:$D$30,4,FALSE)</f>
        <v>0</v>
      </c>
      <c r="L1050" s="54">
        <f>+VLOOKUP(I1050,[1]codpension!$A$4:$C$30,3,FALSE)</f>
        <v>0</v>
      </c>
    </row>
    <row r="1051" spans="1:12">
      <c r="A1051" s="48">
        <v>66</v>
      </c>
      <c r="B1051" s="85">
        <v>1</v>
      </c>
      <c r="C1051" s="50">
        <v>900</v>
      </c>
      <c r="D1051" s="51">
        <v>900</v>
      </c>
      <c r="E1051" s="51">
        <v>75</v>
      </c>
      <c r="F1051" s="52" t="s">
        <v>162</v>
      </c>
      <c r="G1051" s="53" t="s">
        <v>167</v>
      </c>
      <c r="H1051" s="48" t="s">
        <v>0</v>
      </c>
      <c r="I1051" s="48" t="str">
        <f t="shared" si="16"/>
        <v>VIUDEZ-M</v>
      </c>
      <c r="J1051" s="54">
        <f>+VLOOKUP(I1051,[1]codpension!$A$4:$C$30,2,FALSE)</f>
        <v>2</v>
      </c>
      <c r="K1051" s="54">
        <f>+VLOOKUP(I1051,[1]codpension!$A$4:$D$30,4,FALSE)</f>
        <v>0</v>
      </c>
      <c r="L1051" s="54">
        <f>+VLOOKUP(I1051,[1]codpension!$A$4:$C$30,3,FALSE)</f>
        <v>0</v>
      </c>
    </row>
    <row r="1052" spans="1:12">
      <c r="A1052" s="48">
        <v>67</v>
      </c>
      <c r="B1052" s="85">
        <v>2</v>
      </c>
      <c r="C1052" s="50">
        <v>1546.8</v>
      </c>
      <c r="D1052" s="51">
        <v>773.4</v>
      </c>
      <c r="E1052" s="51">
        <v>64.45</v>
      </c>
      <c r="F1052" s="52" t="s">
        <v>162</v>
      </c>
      <c r="G1052" s="53" t="s">
        <v>167</v>
      </c>
      <c r="H1052" s="48" t="s">
        <v>0</v>
      </c>
      <c r="I1052" s="48" t="str">
        <f t="shared" si="16"/>
        <v>VIUDEZ-M</v>
      </c>
      <c r="J1052" s="54">
        <f>+VLOOKUP(I1052,[1]codpension!$A$4:$C$30,2,FALSE)</f>
        <v>2</v>
      </c>
      <c r="K1052" s="54">
        <f>+VLOOKUP(I1052,[1]codpension!$A$4:$D$30,4,FALSE)</f>
        <v>0</v>
      </c>
      <c r="L1052" s="54">
        <f>+VLOOKUP(I1052,[1]codpension!$A$4:$C$30,3,FALSE)</f>
        <v>0</v>
      </c>
    </row>
    <row r="1053" spans="1:12">
      <c r="A1053" s="48">
        <v>68</v>
      </c>
      <c r="B1053" s="85">
        <v>1</v>
      </c>
      <c r="C1053" s="50">
        <v>554.88</v>
      </c>
      <c r="D1053" s="51">
        <v>554.88</v>
      </c>
      <c r="E1053" s="51">
        <v>46.24</v>
      </c>
      <c r="F1053" s="52" t="s">
        <v>162</v>
      </c>
      <c r="G1053" s="53" t="s">
        <v>167</v>
      </c>
      <c r="H1053" s="48" t="s">
        <v>0</v>
      </c>
      <c r="I1053" s="48" t="str">
        <f t="shared" si="16"/>
        <v>VIUDEZ-M</v>
      </c>
      <c r="J1053" s="54">
        <f>+VLOOKUP(I1053,[1]codpension!$A$4:$C$30,2,FALSE)</f>
        <v>2</v>
      </c>
      <c r="K1053" s="54">
        <f>+VLOOKUP(I1053,[1]codpension!$A$4:$D$30,4,FALSE)</f>
        <v>0</v>
      </c>
      <c r="L1053" s="54">
        <f>+VLOOKUP(I1053,[1]codpension!$A$4:$C$30,3,FALSE)</f>
        <v>0</v>
      </c>
    </row>
    <row r="1054" spans="1:12" ht="15" thickBot="1">
      <c r="A1054" s="57">
        <v>80</v>
      </c>
      <c r="B1054" s="86">
        <v>1</v>
      </c>
      <c r="C1054" s="71">
        <v>614.88</v>
      </c>
      <c r="D1054" s="65">
        <v>614.88</v>
      </c>
      <c r="E1054" s="65">
        <v>51.24</v>
      </c>
      <c r="F1054" s="66" t="s">
        <v>162</v>
      </c>
      <c r="G1054" s="67" t="s">
        <v>167</v>
      </c>
      <c r="H1054" s="57" t="s">
        <v>0</v>
      </c>
      <c r="I1054" s="57" t="str">
        <f t="shared" si="16"/>
        <v>VIUDEZ-M</v>
      </c>
      <c r="J1054" s="68">
        <f>+VLOOKUP(I1054,[1]codpension!$A$4:$C$30,2,FALSE)</f>
        <v>2</v>
      </c>
      <c r="K1054" s="68">
        <f>+VLOOKUP(I1054,[1]codpension!$A$4:$D$30,4,FALSE)</f>
        <v>0</v>
      </c>
      <c r="L1054" s="68">
        <f>+VLOOKUP(I1054,[1]codpension!$A$4:$C$30,3,FALSE)</f>
        <v>0</v>
      </c>
    </row>
    <row r="1055" spans="1:12" ht="15" thickTop="1">
      <c r="A1055" s="56">
        <v>19</v>
      </c>
      <c r="B1055" s="87">
        <v>1</v>
      </c>
      <c r="C1055" s="59">
        <v>1596.96</v>
      </c>
      <c r="D1055" s="59">
        <v>1596.96</v>
      </c>
      <c r="E1055" s="59">
        <v>133.08000000000001</v>
      </c>
      <c r="F1055" s="60" t="s">
        <v>162</v>
      </c>
      <c r="G1055" s="61" t="s">
        <v>167</v>
      </c>
      <c r="H1055" s="56" t="s">
        <v>48</v>
      </c>
      <c r="I1055" s="56" t="str">
        <f t="shared" si="16"/>
        <v>VIUDEZ-F</v>
      </c>
      <c r="J1055" s="62">
        <f>+VLOOKUP(I1055,[1]codpension!$A$4:$C$30,2,FALSE)</f>
        <v>7</v>
      </c>
      <c r="K1055" s="62">
        <f>+VLOOKUP(I1055,[1]codpension!$A$4:$D$30,4,FALSE)</f>
        <v>0</v>
      </c>
      <c r="L1055" s="62">
        <f>+VLOOKUP(I1055,[1]codpension!$A$4:$C$30,3,FALSE)</f>
        <v>0</v>
      </c>
    </row>
    <row r="1056" spans="1:12">
      <c r="A1056" s="48">
        <v>20</v>
      </c>
      <c r="B1056" s="85">
        <v>1</v>
      </c>
      <c r="C1056" s="51">
        <v>1613.52</v>
      </c>
      <c r="D1056" s="51">
        <v>1613.52</v>
      </c>
      <c r="E1056" s="51">
        <v>134.46</v>
      </c>
      <c r="F1056" s="52" t="s">
        <v>162</v>
      </c>
      <c r="G1056" s="53" t="s">
        <v>167</v>
      </c>
      <c r="H1056" s="48" t="s">
        <v>48</v>
      </c>
      <c r="I1056" s="48" t="str">
        <f t="shared" si="16"/>
        <v>VIUDEZ-F</v>
      </c>
      <c r="J1056" s="54">
        <f>+VLOOKUP(I1056,[1]codpension!$A$4:$C$30,2,FALSE)</f>
        <v>7</v>
      </c>
      <c r="K1056" s="54">
        <f>+VLOOKUP(I1056,[1]codpension!$A$4:$D$30,4,FALSE)</f>
        <v>0</v>
      </c>
      <c r="L1056" s="54">
        <f>+VLOOKUP(I1056,[1]codpension!$A$4:$C$30,3,FALSE)</f>
        <v>0</v>
      </c>
    </row>
    <row r="1057" spans="1:12">
      <c r="A1057" s="48">
        <v>23</v>
      </c>
      <c r="B1057" s="85">
        <v>2</v>
      </c>
      <c r="C1057" s="51">
        <v>2689.2</v>
      </c>
      <c r="D1057" s="51">
        <v>1344.6</v>
      </c>
      <c r="E1057" s="51">
        <v>112.05</v>
      </c>
      <c r="F1057" s="52" t="s">
        <v>162</v>
      </c>
      <c r="G1057" s="53" t="s">
        <v>167</v>
      </c>
      <c r="H1057" s="48" t="s">
        <v>48</v>
      </c>
      <c r="I1057" s="48" t="str">
        <f t="shared" si="16"/>
        <v>VIUDEZ-F</v>
      </c>
      <c r="J1057" s="54">
        <f>+VLOOKUP(I1057,[1]codpension!$A$4:$C$30,2,FALSE)</f>
        <v>7</v>
      </c>
      <c r="K1057" s="54">
        <f>+VLOOKUP(I1057,[1]codpension!$A$4:$D$30,4,FALSE)</f>
        <v>0</v>
      </c>
      <c r="L1057" s="54">
        <f>+VLOOKUP(I1057,[1]codpension!$A$4:$C$30,3,FALSE)</f>
        <v>0</v>
      </c>
    </row>
    <row r="1058" spans="1:12">
      <c r="A1058" s="48">
        <v>24</v>
      </c>
      <c r="B1058" s="85">
        <v>5</v>
      </c>
      <c r="C1058" s="51">
        <v>6346.56</v>
      </c>
      <c r="D1058" s="51">
        <v>1269.3120000000001</v>
      </c>
      <c r="E1058" s="51">
        <v>105.77600000000001</v>
      </c>
      <c r="F1058" s="52" t="s">
        <v>162</v>
      </c>
      <c r="G1058" s="53" t="s">
        <v>167</v>
      </c>
      <c r="H1058" s="48" t="s">
        <v>48</v>
      </c>
      <c r="I1058" s="48" t="str">
        <f t="shared" si="16"/>
        <v>VIUDEZ-F</v>
      </c>
      <c r="J1058" s="54">
        <f>+VLOOKUP(I1058,[1]codpension!$A$4:$C$30,2,FALSE)</f>
        <v>7</v>
      </c>
      <c r="K1058" s="54">
        <f>+VLOOKUP(I1058,[1]codpension!$A$4:$D$30,4,FALSE)</f>
        <v>0</v>
      </c>
      <c r="L1058" s="54">
        <f>+VLOOKUP(I1058,[1]codpension!$A$4:$C$30,3,FALSE)</f>
        <v>0</v>
      </c>
    </row>
    <row r="1059" spans="1:12">
      <c r="A1059" s="48">
        <v>25</v>
      </c>
      <c r="B1059" s="85">
        <v>7</v>
      </c>
      <c r="C1059" s="51">
        <v>8407.92</v>
      </c>
      <c r="D1059" s="51">
        <v>1201.1314285714286</v>
      </c>
      <c r="E1059" s="51">
        <v>100.09428571428572</v>
      </c>
      <c r="F1059" s="52" t="s">
        <v>162</v>
      </c>
      <c r="G1059" s="53" t="s">
        <v>167</v>
      </c>
      <c r="H1059" s="48" t="s">
        <v>48</v>
      </c>
      <c r="I1059" s="48" t="str">
        <f t="shared" si="16"/>
        <v>VIUDEZ-F</v>
      </c>
      <c r="J1059" s="54">
        <f>+VLOOKUP(I1059,[1]codpension!$A$4:$C$30,2,FALSE)</f>
        <v>7</v>
      </c>
      <c r="K1059" s="54">
        <f>+VLOOKUP(I1059,[1]codpension!$A$4:$D$30,4,FALSE)</f>
        <v>0</v>
      </c>
      <c r="L1059" s="54">
        <f>+VLOOKUP(I1059,[1]codpension!$A$4:$C$30,3,FALSE)</f>
        <v>0</v>
      </c>
    </row>
    <row r="1060" spans="1:12">
      <c r="A1060" s="48">
        <v>26</v>
      </c>
      <c r="B1060" s="85">
        <v>5</v>
      </c>
      <c r="C1060" s="51">
        <v>7107.3600000000006</v>
      </c>
      <c r="D1060" s="51">
        <v>1421.4720000000002</v>
      </c>
      <c r="E1060" s="51">
        <v>118.45600000000002</v>
      </c>
      <c r="F1060" s="52" t="s">
        <v>162</v>
      </c>
      <c r="G1060" s="53" t="s">
        <v>167</v>
      </c>
      <c r="H1060" s="48" t="s">
        <v>48</v>
      </c>
      <c r="I1060" s="48" t="str">
        <f t="shared" si="16"/>
        <v>VIUDEZ-F</v>
      </c>
      <c r="J1060" s="54">
        <f>+VLOOKUP(I1060,[1]codpension!$A$4:$C$30,2,FALSE)</f>
        <v>7</v>
      </c>
      <c r="K1060" s="54">
        <f>+VLOOKUP(I1060,[1]codpension!$A$4:$D$30,4,FALSE)</f>
        <v>0</v>
      </c>
      <c r="L1060" s="54">
        <f>+VLOOKUP(I1060,[1]codpension!$A$4:$C$30,3,FALSE)</f>
        <v>0</v>
      </c>
    </row>
    <row r="1061" spans="1:12">
      <c r="A1061" s="48">
        <v>27</v>
      </c>
      <c r="B1061" s="85">
        <v>9</v>
      </c>
      <c r="C1061" s="51">
        <v>12160.8</v>
      </c>
      <c r="D1061" s="51">
        <v>1351.1999999999998</v>
      </c>
      <c r="E1061" s="51">
        <v>112.59999999999998</v>
      </c>
      <c r="F1061" s="52" t="s">
        <v>162</v>
      </c>
      <c r="G1061" s="53" t="s">
        <v>167</v>
      </c>
      <c r="H1061" s="48" t="s">
        <v>48</v>
      </c>
      <c r="I1061" s="48" t="str">
        <f t="shared" si="16"/>
        <v>VIUDEZ-F</v>
      </c>
      <c r="J1061" s="54">
        <f>+VLOOKUP(I1061,[1]codpension!$A$4:$C$30,2,FALSE)</f>
        <v>7</v>
      </c>
      <c r="K1061" s="54">
        <f>+VLOOKUP(I1061,[1]codpension!$A$4:$D$30,4,FALSE)</f>
        <v>0</v>
      </c>
      <c r="L1061" s="54">
        <f>+VLOOKUP(I1061,[1]codpension!$A$4:$C$30,3,FALSE)</f>
        <v>0</v>
      </c>
    </row>
    <row r="1062" spans="1:12">
      <c r="A1062" s="48">
        <v>28</v>
      </c>
      <c r="B1062" s="85">
        <v>13</v>
      </c>
      <c r="C1062" s="51">
        <v>17347.2</v>
      </c>
      <c r="D1062" s="51">
        <v>1334.4</v>
      </c>
      <c r="E1062" s="51">
        <v>111.2</v>
      </c>
      <c r="F1062" s="52" t="s">
        <v>162</v>
      </c>
      <c r="G1062" s="53" t="s">
        <v>167</v>
      </c>
      <c r="H1062" s="48" t="s">
        <v>48</v>
      </c>
      <c r="I1062" s="48" t="str">
        <f t="shared" si="16"/>
        <v>VIUDEZ-F</v>
      </c>
      <c r="J1062" s="54">
        <f>+VLOOKUP(I1062,[1]codpension!$A$4:$C$30,2,FALSE)</f>
        <v>7</v>
      </c>
      <c r="K1062" s="54">
        <f>+VLOOKUP(I1062,[1]codpension!$A$4:$D$30,4,FALSE)</f>
        <v>0</v>
      </c>
      <c r="L1062" s="54">
        <f>+VLOOKUP(I1062,[1]codpension!$A$4:$C$30,3,FALSE)</f>
        <v>0</v>
      </c>
    </row>
    <row r="1063" spans="1:12">
      <c r="A1063" s="48">
        <v>29</v>
      </c>
      <c r="B1063" s="85">
        <v>22</v>
      </c>
      <c r="C1063" s="51">
        <v>28306.799999999999</v>
      </c>
      <c r="D1063" s="51">
        <v>1286.6727272727273</v>
      </c>
      <c r="E1063" s="51">
        <v>107.22272727272728</v>
      </c>
      <c r="F1063" s="52" t="s">
        <v>162</v>
      </c>
      <c r="G1063" s="53" t="s">
        <v>167</v>
      </c>
      <c r="H1063" s="48" t="s">
        <v>48</v>
      </c>
      <c r="I1063" s="48" t="str">
        <f t="shared" si="16"/>
        <v>VIUDEZ-F</v>
      </c>
      <c r="J1063" s="54">
        <f>+VLOOKUP(I1063,[1]codpension!$A$4:$C$30,2,FALSE)</f>
        <v>7</v>
      </c>
      <c r="K1063" s="54">
        <f>+VLOOKUP(I1063,[1]codpension!$A$4:$D$30,4,FALSE)</f>
        <v>0</v>
      </c>
      <c r="L1063" s="54">
        <f>+VLOOKUP(I1063,[1]codpension!$A$4:$C$30,3,FALSE)</f>
        <v>0</v>
      </c>
    </row>
    <row r="1064" spans="1:12">
      <c r="A1064" s="48">
        <v>30</v>
      </c>
      <c r="B1064" s="85">
        <v>16</v>
      </c>
      <c r="C1064" s="51">
        <v>21462.719999999998</v>
      </c>
      <c r="D1064" s="51">
        <v>1341.4199999999998</v>
      </c>
      <c r="E1064" s="51">
        <v>111.78499999999998</v>
      </c>
      <c r="F1064" s="52" t="s">
        <v>162</v>
      </c>
      <c r="G1064" s="53" t="s">
        <v>167</v>
      </c>
      <c r="H1064" s="48" t="s">
        <v>48</v>
      </c>
      <c r="I1064" s="48" t="str">
        <f t="shared" si="16"/>
        <v>VIUDEZ-F</v>
      </c>
      <c r="J1064" s="54">
        <f>+VLOOKUP(I1064,[1]codpension!$A$4:$C$30,2,FALSE)</f>
        <v>7</v>
      </c>
      <c r="K1064" s="54">
        <f>+VLOOKUP(I1064,[1]codpension!$A$4:$D$30,4,FALSE)</f>
        <v>0</v>
      </c>
      <c r="L1064" s="54">
        <f>+VLOOKUP(I1064,[1]codpension!$A$4:$C$30,3,FALSE)</f>
        <v>0</v>
      </c>
    </row>
    <row r="1065" spans="1:12">
      <c r="A1065" s="48">
        <v>31</v>
      </c>
      <c r="B1065" s="85">
        <v>18</v>
      </c>
      <c r="C1065" s="51">
        <v>23061.359999999997</v>
      </c>
      <c r="D1065" s="51">
        <v>1281.1866666666665</v>
      </c>
      <c r="E1065" s="51">
        <v>106.76555555555554</v>
      </c>
      <c r="F1065" s="52" t="s">
        <v>162</v>
      </c>
      <c r="G1065" s="53" t="s">
        <v>167</v>
      </c>
      <c r="H1065" s="48" t="s">
        <v>48</v>
      </c>
      <c r="I1065" s="48" t="str">
        <f t="shared" si="16"/>
        <v>VIUDEZ-F</v>
      </c>
      <c r="J1065" s="54">
        <f>+VLOOKUP(I1065,[1]codpension!$A$4:$C$30,2,FALSE)</f>
        <v>7</v>
      </c>
      <c r="K1065" s="54">
        <f>+VLOOKUP(I1065,[1]codpension!$A$4:$D$30,4,FALSE)</f>
        <v>0</v>
      </c>
      <c r="L1065" s="54">
        <f>+VLOOKUP(I1065,[1]codpension!$A$4:$C$30,3,FALSE)</f>
        <v>0</v>
      </c>
    </row>
    <row r="1066" spans="1:12">
      <c r="A1066" s="48">
        <v>32</v>
      </c>
      <c r="B1066" s="85">
        <v>9</v>
      </c>
      <c r="C1066" s="51">
        <v>10537.68</v>
      </c>
      <c r="D1066" s="51">
        <v>1170.8533333333335</v>
      </c>
      <c r="E1066" s="51">
        <v>97.571111111111122</v>
      </c>
      <c r="F1066" s="52" t="s">
        <v>162</v>
      </c>
      <c r="G1066" s="53" t="s">
        <v>167</v>
      </c>
      <c r="H1066" s="48" t="s">
        <v>48</v>
      </c>
      <c r="I1066" s="48" t="str">
        <f t="shared" si="16"/>
        <v>VIUDEZ-F</v>
      </c>
      <c r="J1066" s="54">
        <f>+VLOOKUP(I1066,[1]codpension!$A$4:$C$30,2,FALSE)</f>
        <v>7</v>
      </c>
      <c r="K1066" s="54">
        <f>+VLOOKUP(I1066,[1]codpension!$A$4:$D$30,4,FALSE)</f>
        <v>0</v>
      </c>
      <c r="L1066" s="54">
        <f>+VLOOKUP(I1066,[1]codpension!$A$4:$C$30,3,FALSE)</f>
        <v>0</v>
      </c>
    </row>
    <row r="1067" spans="1:12">
      <c r="A1067" s="48">
        <v>33</v>
      </c>
      <c r="B1067" s="85">
        <v>21</v>
      </c>
      <c r="C1067" s="51">
        <v>26572.079999999998</v>
      </c>
      <c r="D1067" s="51">
        <v>1265.3371428571427</v>
      </c>
      <c r="E1067" s="51">
        <v>105.44476190476189</v>
      </c>
      <c r="F1067" s="52" t="s">
        <v>162</v>
      </c>
      <c r="G1067" s="53" t="s">
        <v>167</v>
      </c>
      <c r="H1067" s="48" t="s">
        <v>48</v>
      </c>
      <c r="I1067" s="48" t="str">
        <f t="shared" si="16"/>
        <v>VIUDEZ-F</v>
      </c>
      <c r="J1067" s="54">
        <f>+VLOOKUP(I1067,[1]codpension!$A$4:$C$30,2,FALSE)</f>
        <v>7</v>
      </c>
      <c r="K1067" s="54">
        <f>+VLOOKUP(I1067,[1]codpension!$A$4:$D$30,4,FALSE)</f>
        <v>0</v>
      </c>
      <c r="L1067" s="54">
        <f>+VLOOKUP(I1067,[1]codpension!$A$4:$C$30,3,FALSE)</f>
        <v>0</v>
      </c>
    </row>
    <row r="1068" spans="1:12">
      <c r="A1068" s="48">
        <v>34</v>
      </c>
      <c r="B1068" s="85">
        <v>17</v>
      </c>
      <c r="C1068" s="51">
        <v>22723.200000000001</v>
      </c>
      <c r="D1068" s="51">
        <v>1336.6588235294118</v>
      </c>
      <c r="E1068" s="51">
        <v>111.38823529411765</v>
      </c>
      <c r="F1068" s="52" t="s">
        <v>162</v>
      </c>
      <c r="G1068" s="53" t="s">
        <v>167</v>
      </c>
      <c r="H1068" s="48" t="s">
        <v>48</v>
      </c>
      <c r="I1068" s="48" t="str">
        <f t="shared" si="16"/>
        <v>VIUDEZ-F</v>
      </c>
      <c r="J1068" s="54">
        <f>+VLOOKUP(I1068,[1]codpension!$A$4:$C$30,2,FALSE)</f>
        <v>7</v>
      </c>
      <c r="K1068" s="54">
        <f>+VLOOKUP(I1068,[1]codpension!$A$4:$D$30,4,FALSE)</f>
        <v>0</v>
      </c>
      <c r="L1068" s="54">
        <f>+VLOOKUP(I1068,[1]codpension!$A$4:$C$30,3,FALSE)</f>
        <v>0</v>
      </c>
    </row>
    <row r="1069" spans="1:12">
      <c r="A1069" s="48">
        <v>35</v>
      </c>
      <c r="B1069" s="85">
        <v>12</v>
      </c>
      <c r="C1069" s="51">
        <v>15867.119999999999</v>
      </c>
      <c r="D1069" s="51">
        <v>1322.26</v>
      </c>
      <c r="E1069" s="51">
        <v>110.18833333333333</v>
      </c>
      <c r="F1069" s="52" t="s">
        <v>162</v>
      </c>
      <c r="G1069" s="53" t="s">
        <v>167</v>
      </c>
      <c r="H1069" s="48" t="s">
        <v>48</v>
      </c>
      <c r="I1069" s="48" t="str">
        <f t="shared" si="16"/>
        <v>VIUDEZ-F</v>
      </c>
      <c r="J1069" s="54">
        <f>+VLOOKUP(I1069,[1]codpension!$A$4:$C$30,2,FALSE)</f>
        <v>7</v>
      </c>
      <c r="K1069" s="54">
        <f>+VLOOKUP(I1069,[1]codpension!$A$4:$D$30,4,FALSE)</f>
        <v>0</v>
      </c>
      <c r="L1069" s="54">
        <f>+VLOOKUP(I1069,[1]codpension!$A$4:$C$30,3,FALSE)</f>
        <v>0</v>
      </c>
    </row>
    <row r="1070" spans="1:12">
      <c r="A1070" s="48">
        <v>36</v>
      </c>
      <c r="B1070" s="85">
        <v>13</v>
      </c>
      <c r="C1070" s="51">
        <v>15890.4</v>
      </c>
      <c r="D1070" s="51">
        <v>1222.3384615384616</v>
      </c>
      <c r="E1070" s="51">
        <v>101.86153846153847</v>
      </c>
      <c r="F1070" s="52" t="s">
        <v>162</v>
      </c>
      <c r="G1070" s="53" t="s">
        <v>167</v>
      </c>
      <c r="H1070" s="48" t="s">
        <v>48</v>
      </c>
      <c r="I1070" s="48" t="str">
        <f t="shared" si="16"/>
        <v>VIUDEZ-F</v>
      </c>
      <c r="J1070" s="54">
        <f>+VLOOKUP(I1070,[1]codpension!$A$4:$C$30,2,FALSE)</f>
        <v>7</v>
      </c>
      <c r="K1070" s="54">
        <f>+VLOOKUP(I1070,[1]codpension!$A$4:$D$30,4,FALSE)</f>
        <v>0</v>
      </c>
      <c r="L1070" s="54">
        <f>+VLOOKUP(I1070,[1]codpension!$A$4:$C$30,3,FALSE)</f>
        <v>0</v>
      </c>
    </row>
    <row r="1071" spans="1:12">
      <c r="A1071" s="48">
        <v>37</v>
      </c>
      <c r="B1071" s="85">
        <v>6</v>
      </c>
      <c r="C1071" s="51">
        <v>9223.92</v>
      </c>
      <c r="D1071" s="51">
        <v>1537.32</v>
      </c>
      <c r="E1071" s="51">
        <v>128.10999999999999</v>
      </c>
      <c r="F1071" s="52" t="s">
        <v>162</v>
      </c>
      <c r="G1071" s="53" t="s">
        <v>167</v>
      </c>
      <c r="H1071" s="48" t="s">
        <v>48</v>
      </c>
      <c r="I1071" s="48" t="str">
        <f t="shared" si="16"/>
        <v>VIUDEZ-F</v>
      </c>
      <c r="J1071" s="54">
        <f>+VLOOKUP(I1071,[1]codpension!$A$4:$C$30,2,FALSE)</f>
        <v>7</v>
      </c>
      <c r="K1071" s="54">
        <f>+VLOOKUP(I1071,[1]codpension!$A$4:$D$30,4,FALSE)</f>
        <v>0</v>
      </c>
      <c r="L1071" s="54">
        <f>+VLOOKUP(I1071,[1]codpension!$A$4:$C$30,3,FALSE)</f>
        <v>0</v>
      </c>
    </row>
    <row r="1072" spans="1:12">
      <c r="A1072" s="48">
        <v>38</v>
      </c>
      <c r="B1072" s="85">
        <v>10</v>
      </c>
      <c r="C1072" s="51">
        <v>12768.24</v>
      </c>
      <c r="D1072" s="51">
        <v>1276.8240000000001</v>
      </c>
      <c r="E1072" s="51">
        <v>106.402</v>
      </c>
      <c r="F1072" s="52" t="s">
        <v>162</v>
      </c>
      <c r="G1072" s="53" t="s">
        <v>167</v>
      </c>
      <c r="H1072" s="48" t="s">
        <v>48</v>
      </c>
      <c r="I1072" s="48" t="str">
        <f t="shared" si="16"/>
        <v>VIUDEZ-F</v>
      </c>
      <c r="J1072" s="54">
        <f>+VLOOKUP(I1072,[1]codpension!$A$4:$C$30,2,FALSE)</f>
        <v>7</v>
      </c>
      <c r="K1072" s="54">
        <f>+VLOOKUP(I1072,[1]codpension!$A$4:$D$30,4,FALSE)</f>
        <v>0</v>
      </c>
      <c r="L1072" s="54">
        <f>+VLOOKUP(I1072,[1]codpension!$A$4:$C$30,3,FALSE)</f>
        <v>0</v>
      </c>
    </row>
    <row r="1073" spans="1:12">
      <c r="A1073" s="48">
        <v>39</v>
      </c>
      <c r="B1073" s="85">
        <v>7</v>
      </c>
      <c r="C1073" s="51">
        <v>8792.16</v>
      </c>
      <c r="D1073" s="51">
        <v>1256.0228571428572</v>
      </c>
      <c r="E1073" s="51">
        <v>104.66857142857144</v>
      </c>
      <c r="F1073" s="52" t="s">
        <v>162</v>
      </c>
      <c r="G1073" s="53" t="s">
        <v>167</v>
      </c>
      <c r="H1073" s="48" t="s">
        <v>48</v>
      </c>
      <c r="I1073" s="48" t="str">
        <f t="shared" si="16"/>
        <v>VIUDEZ-F</v>
      </c>
      <c r="J1073" s="54">
        <f>+VLOOKUP(I1073,[1]codpension!$A$4:$C$30,2,FALSE)</f>
        <v>7</v>
      </c>
      <c r="K1073" s="54">
        <f>+VLOOKUP(I1073,[1]codpension!$A$4:$D$30,4,FALSE)</f>
        <v>0</v>
      </c>
      <c r="L1073" s="54">
        <f>+VLOOKUP(I1073,[1]codpension!$A$4:$C$30,3,FALSE)</f>
        <v>0</v>
      </c>
    </row>
    <row r="1074" spans="1:12">
      <c r="A1074" s="48">
        <v>40</v>
      </c>
      <c r="B1074" s="85">
        <v>7</v>
      </c>
      <c r="C1074" s="51">
        <v>8899.9199999999983</v>
      </c>
      <c r="D1074" s="51">
        <v>1271.4171428571426</v>
      </c>
      <c r="E1074" s="51">
        <v>105.95142857142855</v>
      </c>
      <c r="F1074" s="52" t="s">
        <v>162</v>
      </c>
      <c r="G1074" s="53" t="s">
        <v>167</v>
      </c>
      <c r="H1074" s="48" t="s">
        <v>48</v>
      </c>
      <c r="I1074" s="48" t="str">
        <f t="shared" si="16"/>
        <v>VIUDEZ-F</v>
      </c>
      <c r="J1074" s="54">
        <f>+VLOOKUP(I1074,[1]codpension!$A$4:$C$30,2,FALSE)</f>
        <v>7</v>
      </c>
      <c r="K1074" s="54">
        <f>+VLOOKUP(I1074,[1]codpension!$A$4:$D$30,4,FALSE)</f>
        <v>0</v>
      </c>
      <c r="L1074" s="54">
        <f>+VLOOKUP(I1074,[1]codpension!$A$4:$C$30,3,FALSE)</f>
        <v>0</v>
      </c>
    </row>
    <row r="1075" spans="1:12">
      <c r="A1075" s="48">
        <v>41</v>
      </c>
      <c r="B1075" s="85">
        <v>5</v>
      </c>
      <c r="C1075" s="51">
        <v>6052.7999999999993</v>
      </c>
      <c r="D1075" s="51">
        <v>1210.56</v>
      </c>
      <c r="E1075" s="51">
        <v>100.88</v>
      </c>
      <c r="F1075" s="52" t="s">
        <v>162</v>
      </c>
      <c r="G1075" s="53" t="s">
        <v>167</v>
      </c>
      <c r="H1075" s="48" t="s">
        <v>48</v>
      </c>
      <c r="I1075" s="48" t="str">
        <f t="shared" si="16"/>
        <v>VIUDEZ-F</v>
      </c>
      <c r="J1075" s="54">
        <f>+VLOOKUP(I1075,[1]codpension!$A$4:$C$30,2,FALSE)</f>
        <v>7</v>
      </c>
      <c r="K1075" s="54">
        <f>+VLOOKUP(I1075,[1]codpension!$A$4:$D$30,4,FALSE)</f>
        <v>0</v>
      </c>
      <c r="L1075" s="54">
        <f>+VLOOKUP(I1075,[1]codpension!$A$4:$C$30,3,FALSE)</f>
        <v>0</v>
      </c>
    </row>
    <row r="1076" spans="1:12">
      <c r="A1076" s="48">
        <v>42</v>
      </c>
      <c r="B1076" s="85">
        <v>7</v>
      </c>
      <c r="C1076" s="51">
        <v>9025.44</v>
      </c>
      <c r="D1076" s="51">
        <v>1289.3485714285714</v>
      </c>
      <c r="E1076" s="51">
        <v>107.44571428571429</v>
      </c>
      <c r="F1076" s="52" t="s">
        <v>162</v>
      </c>
      <c r="G1076" s="53" t="s">
        <v>167</v>
      </c>
      <c r="H1076" s="48" t="s">
        <v>48</v>
      </c>
      <c r="I1076" s="48" t="str">
        <f t="shared" si="16"/>
        <v>VIUDEZ-F</v>
      </c>
      <c r="J1076" s="54">
        <f>+VLOOKUP(I1076,[1]codpension!$A$4:$C$30,2,FALSE)</f>
        <v>7</v>
      </c>
      <c r="K1076" s="54">
        <f>+VLOOKUP(I1076,[1]codpension!$A$4:$D$30,4,FALSE)</f>
        <v>0</v>
      </c>
      <c r="L1076" s="54">
        <f>+VLOOKUP(I1076,[1]codpension!$A$4:$C$30,3,FALSE)</f>
        <v>0</v>
      </c>
    </row>
    <row r="1077" spans="1:12">
      <c r="A1077" s="48">
        <v>43</v>
      </c>
      <c r="B1077" s="85">
        <v>8</v>
      </c>
      <c r="C1077" s="51">
        <v>10962.24</v>
      </c>
      <c r="D1077" s="51">
        <v>1370.28</v>
      </c>
      <c r="E1077" s="51">
        <v>114.19</v>
      </c>
      <c r="F1077" s="52" t="s">
        <v>162</v>
      </c>
      <c r="G1077" s="53" t="s">
        <v>167</v>
      </c>
      <c r="H1077" s="48" t="s">
        <v>48</v>
      </c>
      <c r="I1077" s="48" t="str">
        <f t="shared" si="16"/>
        <v>VIUDEZ-F</v>
      </c>
      <c r="J1077" s="54">
        <f>+VLOOKUP(I1077,[1]codpension!$A$4:$C$30,2,FALSE)</f>
        <v>7</v>
      </c>
      <c r="K1077" s="54">
        <f>+VLOOKUP(I1077,[1]codpension!$A$4:$D$30,4,FALSE)</f>
        <v>0</v>
      </c>
      <c r="L1077" s="54">
        <f>+VLOOKUP(I1077,[1]codpension!$A$4:$C$30,3,FALSE)</f>
        <v>0</v>
      </c>
    </row>
    <row r="1078" spans="1:12">
      <c r="A1078" s="48">
        <v>44</v>
      </c>
      <c r="B1078" s="85">
        <v>5</v>
      </c>
      <c r="C1078" s="51">
        <v>6362.64</v>
      </c>
      <c r="D1078" s="51">
        <v>1272.528</v>
      </c>
      <c r="E1078" s="51">
        <v>106.044</v>
      </c>
      <c r="F1078" s="52" t="s">
        <v>162</v>
      </c>
      <c r="G1078" s="53" t="s">
        <v>167</v>
      </c>
      <c r="H1078" s="48" t="s">
        <v>48</v>
      </c>
      <c r="I1078" s="48" t="str">
        <f t="shared" si="16"/>
        <v>VIUDEZ-F</v>
      </c>
      <c r="J1078" s="54">
        <f>+VLOOKUP(I1078,[1]codpension!$A$4:$C$30,2,FALSE)</f>
        <v>7</v>
      </c>
      <c r="K1078" s="54">
        <f>+VLOOKUP(I1078,[1]codpension!$A$4:$D$30,4,FALSE)</f>
        <v>0</v>
      </c>
      <c r="L1078" s="54">
        <f>+VLOOKUP(I1078,[1]codpension!$A$4:$C$30,3,FALSE)</f>
        <v>0</v>
      </c>
    </row>
    <row r="1079" spans="1:12">
      <c r="A1079" s="48">
        <v>45</v>
      </c>
      <c r="B1079" s="85">
        <v>4</v>
      </c>
      <c r="C1079" s="51">
        <v>5697.12</v>
      </c>
      <c r="D1079" s="51">
        <v>1424.28</v>
      </c>
      <c r="E1079" s="51">
        <v>118.69</v>
      </c>
      <c r="F1079" s="52" t="s">
        <v>162</v>
      </c>
      <c r="G1079" s="53" t="s">
        <v>167</v>
      </c>
      <c r="H1079" s="48" t="s">
        <v>48</v>
      </c>
      <c r="I1079" s="48" t="str">
        <f t="shared" si="16"/>
        <v>VIUDEZ-F</v>
      </c>
      <c r="J1079" s="54">
        <f>+VLOOKUP(I1079,[1]codpension!$A$4:$C$30,2,FALSE)</f>
        <v>7</v>
      </c>
      <c r="K1079" s="54">
        <f>+VLOOKUP(I1079,[1]codpension!$A$4:$D$30,4,FALSE)</f>
        <v>0</v>
      </c>
      <c r="L1079" s="54">
        <f>+VLOOKUP(I1079,[1]codpension!$A$4:$C$30,3,FALSE)</f>
        <v>0</v>
      </c>
    </row>
    <row r="1080" spans="1:12">
      <c r="A1080" s="48">
        <v>46</v>
      </c>
      <c r="B1080" s="85">
        <v>4</v>
      </c>
      <c r="C1080" s="51">
        <v>3984.7199999999993</v>
      </c>
      <c r="D1080" s="51">
        <v>996.17999999999984</v>
      </c>
      <c r="E1080" s="51">
        <v>83.014999999999986</v>
      </c>
      <c r="F1080" s="52" t="s">
        <v>162</v>
      </c>
      <c r="G1080" s="53" t="s">
        <v>167</v>
      </c>
      <c r="H1080" s="48" t="s">
        <v>48</v>
      </c>
      <c r="I1080" s="48" t="str">
        <f t="shared" si="16"/>
        <v>VIUDEZ-F</v>
      </c>
      <c r="J1080" s="54">
        <f>+VLOOKUP(I1080,[1]codpension!$A$4:$C$30,2,FALSE)</f>
        <v>7</v>
      </c>
      <c r="K1080" s="54">
        <f>+VLOOKUP(I1080,[1]codpension!$A$4:$D$30,4,FALSE)</f>
        <v>0</v>
      </c>
      <c r="L1080" s="54">
        <f>+VLOOKUP(I1080,[1]codpension!$A$4:$C$30,3,FALSE)</f>
        <v>0</v>
      </c>
    </row>
    <row r="1081" spans="1:12">
      <c r="A1081" s="48">
        <v>47</v>
      </c>
      <c r="B1081" s="85">
        <v>4</v>
      </c>
      <c r="C1081" s="51">
        <v>3696.48</v>
      </c>
      <c r="D1081" s="51">
        <v>924.12</v>
      </c>
      <c r="E1081" s="51">
        <v>77.010000000000005</v>
      </c>
      <c r="F1081" s="52" t="s">
        <v>162</v>
      </c>
      <c r="G1081" s="53" t="s">
        <v>167</v>
      </c>
      <c r="H1081" s="48" t="s">
        <v>48</v>
      </c>
      <c r="I1081" s="48" t="str">
        <f t="shared" si="16"/>
        <v>VIUDEZ-F</v>
      </c>
      <c r="J1081" s="54">
        <f>+VLOOKUP(I1081,[1]codpension!$A$4:$C$30,2,FALSE)</f>
        <v>7</v>
      </c>
      <c r="K1081" s="54">
        <f>+VLOOKUP(I1081,[1]codpension!$A$4:$D$30,4,FALSE)</f>
        <v>0</v>
      </c>
      <c r="L1081" s="54">
        <f>+VLOOKUP(I1081,[1]codpension!$A$4:$C$30,3,FALSE)</f>
        <v>0</v>
      </c>
    </row>
    <row r="1082" spans="1:12">
      <c r="A1082" s="48">
        <v>48</v>
      </c>
      <c r="B1082" s="85">
        <v>8</v>
      </c>
      <c r="C1082" s="51">
        <v>8914.08</v>
      </c>
      <c r="D1082" s="51">
        <v>1114.26</v>
      </c>
      <c r="E1082" s="51">
        <v>92.855000000000004</v>
      </c>
      <c r="F1082" s="52" t="s">
        <v>162</v>
      </c>
      <c r="G1082" s="53" t="s">
        <v>167</v>
      </c>
      <c r="H1082" s="48" t="s">
        <v>48</v>
      </c>
      <c r="I1082" s="48" t="str">
        <f t="shared" si="16"/>
        <v>VIUDEZ-F</v>
      </c>
      <c r="J1082" s="54">
        <f>+VLOOKUP(I1082,[1]codpension!$A$4:$C$30,2,FALSE)</f>
        <v>7</v>
      </c>
      <c r="K1082" s="54">
        <f>+VLOOKUP(I1082,[1]codpension!$A$4:$D$30,4,FALSE)</f>
        <v>0</v>
      </c>
      <c r="L1082" s="54">
        <f>+VLOOKUP(I1082,[1]codpension!$A$4:$C$30,3,FALSE)</f>
        <v>0</v>
      </c>
    </row>
    <row r="1083" spans="1:12">
      <c r="A1083" s="48">
        <v>49</v>
      </c>
      <c r="B1083" s="85">
        <v>3</v>
      </c>
      <c r="C1083" s="51">
        <v>3831.6</v>
      </c>
      <c r="D1083" s="51">
        <v>1277.2</v>
      </c>
      <c r="E1083" s="51">
        <v>106.43333333333334</v>
      </c>
      <c r="F1083" s="52" t="s">
        <v>162</v>
      </c>
      <c r="G1083" s="53" t="s">
        <v>167</v>
      </c>
      <c r="H1083" s="48" t="s">
        <v>48</v>
      </c>
      <c r="I1083" s="48" t="str">
        <f t="shared" si="16"/>
        <v>VIUDEZ-F</v>
      </c>
      <c r="J1083" s="54">
        <f>+VLOOKUP(I1083,[1]codpension!$A$4:$C$30,2,FALSE)</f>
        <v>7</v>
      </c>
      <c r="K1083" s="54">
        <f>+VLOOKUP(I1083,[1]codpension!$A$4:$D$30,4,FALSE)</f>
        <v>0</v>
      </c>
      <c r="L1083" s="54">
        <f>+VLOOKUP(I1083,[1]codpension!$A$4:$C$30,3,FALSE)</f>
        <v>0</v>
      </c>
    </row>
    <row r="1084" spans="1:12">
      <c r="A1084" s="48">
        <v>50</v>
      </c>
      <c r="B1084" s="85">
        <v>3</v>
      </c>
      <c r="C1084" s="51">
        <v>3229.68</v>
      </c>
      <c r="D1084" s="51">
        <v>1076.56</v>
      </c>
      <c r="E1084" s="51">
        <v>89.713333333333324</v>
      </c>
      <c r="F1084" s="52" t="s">
        <v>162</v>
      </c>
      <c r="G1084" s="53" t="s">
        <v>167</v>
      </c>
      <c r="H1084" s="48" t="s">
        <v>48</v>
      </c>
      <c r="I1084" s="48" t="str">
        <f t="shared" si="16"/>
        <v>VIUDEZ-F</v>
      </c>
      <c r="J1084" s="54">
        <f>+VLOOKUP(I1084,[1]codpension!$A$4:$C$30,2,FALSE)</f>
        <v>7</v>
      </c>
      <c r="K1084" s="54">
        <f>+VLOOKUP(I1084,[1]codpension!$A$4:$D$30,4,FALSE)</f>
        <v>0</v>
      </c>
      <c r="L1084" s="54">
        <f>+VLOOKUP(I1084,[1]codpension!$A$4:$C$30,3,FALSE)</f>
        <v>0</v>
      </c>
    </row>
    <row r="1085" spans="1:12">
      <c r="A1085" s="48">
        <v>51</v>
      </c>
      <c r="B1085" s="85">
        <v>4</v>
      </c>
      <c r="C1085" s="51">
        <v>3868.7999999999997</v>
      </c>
      <c r="D1085" s="51">
        <v>967.19999999999993</v>
      </c>
      <c r="E1085" s="51">
        <v>80.599999999999994</v>
      </c>
      <c r="F1085" s="52" t="s">
        <v>162</v>
      </c>
      <c r="G1085" s="53" t="s">
        <v>167</v>
      </c>
      <c r="H1085" s="48" t="s">
        <v>48</v>
      </c>
      <c r="I1085" s="48" t="str">
        <f t="shared" si="16"/>
        <v>VIUDEZ-F</v>
      </c>
      <c r="J1085" s="54">
        <f>+VLOOKUP(I1085,[1]codpension!$A$4:$C$30,2,FALSE)</f>
        <v>7</v>
      </c>
      <c r="K1085" s="54">
        <f>+VLOOKUP(I1085,[1]codpension!$A$4:$D$30,4,FALSE)</f>
        <v>0</v>
      </c>
      <c r="L1085" s="54">
        <f>+VLOOKUP(I1085,[1]codpension!$A$4:$C$30,3,FALSE)</f>
        <v>0</v>
      </c>
    </row>
    <row r="1086" spans="1:12">
      <c r="A1086" s="48">
        <v>52</v>
      </c>
      <c r="B1086" s="85">
        <v>6</v>
      </c>
      <c r="C1086" s="51">
        <v>5810.64</v>
      </c>
      <c r="D1086" s="51">
        <v>968.44</v>
      </c>
      <c r="E1086" s="51">
        <v>80.703333333333333</v>
      </c>
      <c r="F1086" s="52" t="s">
        <v>162</v>
      </c>
      <c r="G1086" s="53" t="s">
        <v>167</v>
      </c>
      <c r="H1086" s="48" t="s">
        <v>48</v>
      </c>
      <c r="I1086" s="48" t="str">
        <f t="shared" si="16"/>
        <v>VIUDEZ-F</v>
      </c>
      <c r="J1086" s="54">
        <f>+VLOOKUP(I1086,[1]codpension!$A$4:$C$30,2,FALSE)</f>
        <v>7</v>
      </c>
      <c r="K1086" s="54">
        <f>+VLOOKUP(I1086,[1]codpension!$A$4:$D$30,4,FALSE)</f>
        <v>0</v>
      </c>
      <c r="L1086" s="54">
        <f>+VLOOKUP(I1086,[1]codpension!$A$4:$C$30,3,FALSE)</f>
        <v>0</v>
      </c>
    </row>
    <row r="1087" spans="1:12">
      <c r="A1087" s="48">
        <v>53</v>
      </c>
      <c r="B1087" s="85">
        <v>4</v>
      </c>
      <c r="C1087" s="51">
        <v>4486.8</v>
      </c>
      <c r="D1087" s="51">
        <v>1121.7</v>
      </c>
      <c r="E1087" s="51">
        <v>93.475000000000009</v>
      </c>
      <c r="F1087" s="52" t="s">
        <v>162</v>
      </c>
      <c r="G1087" s="53" t="s">
        <v>167</v>
      </c>
      <c r="H1087" s="48" t="s">
        <v>48</v>
      </c>
      <c r="I1087" s="48" t="str">
        <f t="shared" si="16"/>
        <v>VIUDEZ-F</v>
      </c>
      <c r="J1087" s="54">
        <f>+VLOOKUP(I1087,[1]codpension!$A$4:$C$30,2,FALSE)</f>
        <v>7</v>
      </c>
      <c r="K1087" s="54">
        <f>+VLOOKUP(I1087,[1]codpension!$A$4:$D$30,4,FALSE)</f>
        <v>0</v>
      </c>
      <c r="L1087" s="54">
        <f>+VLOOKUP(I1087,[1]codpension!$A$4:$C$30,3,FALSE)</f>
        <v>0</v>
      </c>
    </row>
    <row r="1088" spans="1:12">
      <c r="A1088" s="48">
        <v>54</v>
      </c>
      <c r="B1088" s="85">
        <v>1</v>
      </c>
      <c r="C1088" s="51">
        <v>845.76</v>
      </c>
      <c r="D1088" s="51">
        <v>845.76</v>
      </c>
      <c r="E1088" s="51">
        <v>70.48</v>
      </c>
      <c r="F1088" s="52" t="s">
        <v>162</v>
      </c>
      <c r="G1088" s="53" t="s">
        <v>167</v>
      </c>
      <c r="H1088" s="48" t="s">
        <v>48</v>
      </c>
      <c r="I1088" s="48" t="str">
        <f t="shared" si="16"/>
        <v>VIUDEZ-F</v>
      </c>
      <c r="J1088" s="54">
        <f>+VLOOKUP(I1088,[1]codpension!$A$4:$C$30,2,FALSE)</f>
        <v>7</v>
      </c>
      <c r="K1088" s="54">
        <f>+VLOOKUP(I1088,[1]codpension!$A$4:$D$30,4,FALSE)</f>
        <v>0</v>
      </c>
      <c r="L1088" s="54">
        <f>+VLOOKUP(I1088,[1]codpension!$A$4:$C$30,3,FALSE)</f>
        <v>0</v>
      </c>
    </row>
    <row r="1089" spans="1:12">
      <c r="A1089" s="48">
        <v>55</v>
      </c>
      <c r="B1089" s="85">
        <v>5</v>
      </c>
      <c r="C1089" s="51">
        <v>3596.88</v>
      </c>
      <c r="D1089" s="51">
        <v>719.37599999999998</v>
      </c>
      <c r="E1089" s="51">
        <v>59.948</v>
      </c>
      <c r="F1089" s="52" t="s">
        <v>162</v>
      </c>
      <c r="G1089" s="53" t="s">
        <v>167</v>
      </c>
      <c r="H1089" s="48" t="s">
        <v>48</v>
      </c>
      <c r="I1089" s="48" t="str">
        <f t="shared" si="16"/>
        <v>VIUDEZ-F</v>
      </c>
      <c r="J1089" s="54">
        <f>+VLOOKUP(I1089,[1]codpension!$A$4:$C$30,2,FALSE)</f>
        <v>7</v>
      </c>
      <c r="K1089" s="54">
        <f>+VLOOKUP(I1089,[1]codpension!$A$4:$D$30,4,FALSE)</f>
        <v>0</v>
      </c>
      <c r="L1089" s="54">
        <f>+VLOOKUP(I1089,[1]codpension!$A$4:$C$30,3,FALSE)</f>
        <v>0</v>
      </c>
    </row>
    <row r="1090" spans="1:12">
      <c r="A1090" s="48">
        <v>56</v>
      </c>
      <c r="B1090" s="85">
        <v>2</v>
      </c>
      <c r="C1090" s="51">
        <v>1800</v>
      </c>
      <c r="D1090" s="51">
        <v>900</v>
      </c>
      <c r="E1090" s="51">
        <v>75</v>
      </c>
      <c r="F1090" s="52" t="s">
        <v>162</v>
      </c>
      <c r="G1090" s="53" t="s">
        <v>167</v>
      </c>
      <c r="H1090" s="48" t="s">
        <v>48</v>
      </c>
      <c r="I1090" s="48" t="str">
        <f t="shared" si="16"/>
        <v>VIUDEZ-F</v>
      </c>
      <c r="J1090" s="54">
        <f>+VLOOKUP(I1090,[1]codpension!$A$4:$C$30,2,FALSE)</f>
        <v>7</v>
      </c>
      <c r="K1090" s="54">
        <f>+VLOOKUP(I1090,[1]codpension!$A$4:$D$30,4,FALSE)</f>
        <v>0</v>
      </c>
      <c r="L1090" s="54">
        <f>+VLOOKUP(I1090,[1]codpension!$A$4:$C$30,3,FALSE)</f>
        <v>0</v>
      </c>
    </row>
    <row r="1091" spans="1:12">
      <c r="A1091" s="48">
        <v>57</v>
      </c>
      <c r="B1091" s="85">
        <v>2</v>
      </c>
      <c r="C1091" s="51">
        <v>1674.48</v>
      </c>
      <c r="D1091" s="51">
        <v>837.24</v>
      </c>
      <c r="E1091" s="51">
        <v>69.77</v>
      </c>
      <c r="F1091" s="52" t="s">
        <v>162</v>
      </c>
      <c r="G1091" s="53" t="s">
        <v>167</v>
      </c>
      <c r="H1091" s="48" t="s">
        <v>48</v>
      </c>
      <c r="I1091" s="48" t="str">
        <f t="shared" si="16"/>
        <v>VIUDEZ-F</v>
      </c>
      <c r="J1091" s="54">
        <f>+VLOOKUP(I1091,[1]codpension!$A$4:$C$30,2,FALSE)</f>
        <v>7</v>
      </c>
      <c r="K1091" s="54">
        <f>+VLOOKUP(I1091,[1]codpension!$A$4:$D$30,4,FALSE)</f>
        <v>0</v>
      </c>
      <c r="L1091" s="54">
        <f>+VLOOKUP(I1091,[1]codpension!$A$4:$C$30,3,FALSE)</f>
        <v>0</v>
      </c>
    </row>
    <row r="1092" spans="1:12">
      <c r="A1092" s="48">
        <v>58</v>
      </c>
      <c r="B1092" s="85">
        <v>3</v>
      </c>
      <c r="C1092" s="51">
        <v>1948.3199999999997</v>
      </c>
      <c r="D1092" s="51">
        <v>649.43999999999994</v>
      </c>
      <c r="E1092" s="51">
        <v>54.12</v>
      </c>
      <c r="F1092" s="52" t="s">
        <v>162</v>
      </c>
      <c r="G1092" s="53" t="s">
        <v>167</v>
      </c>
      <c r="H1092" s="48" t="s">
        <v>48</v>
      </c>
      <c r="I1092" s="48" t="str">
        <f t="shared" ref="I1092:I1155" si="17">+F1092&amp;"-"&amp;H1092</f>
        <v>VIUDEZ-F</v>
      </c>
      <c r="J1092" s="54">
        <f>+VLOOKUP(I1092,[1]codpension!$A$4:$C$30,2,FALSE)</f>
        <v>7</v>
      </c>
      <c r="K1092" s="54">
        <f>+VLOOKUP(I1092,[1]codpension!$A$4:$D$30,4,FALSE)</f>
        <v>0</v>
      </c>
      <c r="L1092" s="54">
        <f>+VLOOKUP(I1092,[1]codpension!$A$4:$C$30,3,FALSE)</f>
        <v>0</v>
      </c>
    </row>
    <row r="1093" spans="1:12">
      <c r="A1093" s="48">
        <v>59</v>
      </c>
      <c r="B1093" s="85">
        <v>2</v>
      </c>
      <c r="C1093" s="51">
        <v>1815.6</v>
      </c>
      <c r="D1093" s="51">
        <v>907.8</v>
      </c>
      <c r="E1093" s="51">
        <v>75.649999999999991</v>
      </c>
      <c r="F1093" s="52" t="s">
        <v>162</v>
      </c>
      <c r="G1093" s="53" t="s">
        <v>167</v>
      </c>
      <c r="H1093" s="48" t="s">
        <v>48</v>
      </c>
      <c r="I1093" s="48" t="str">
        <f t="shared" si="17"/>
        <v>VIUDEZ-F</v>
      </c>
      <c r="J1093" s="54">
        <f>+VLOOKUP(I1093,[1]codpension!$A$4:$C$30,2,FALSE)</f>
        <v>7</v>
      </c>
      <c r="K1093" s="54">
        <f>+VLOOKUP(I1093,[1]codpension!$A$4:$D$30,4,FALSE)</f>
        <v>0</v>
      </c>
      <c r="L1093" s="54">
        <f>+VLOOKUP(I1093,[1]codpension!$A$4:$C$30,3,FALSE)</f>
        <v>0</v>
      </c>
    </row>
    <row r="1094" spans="1:12">
      <c r="A1094" s="48">
        <v>60</v>
      </c>
      <c r="B1094" s="85">
        <v>1</v>
      </c>
      <c r="C1094" s="51">
        <v>614.88</v>
      </c>
      <c r="D1094" s="51">
        <v>614.88</v>
      </c>
      <c r="E1094" s="51">
        <v>51.24</v>
      </c>
      <c r="F1094" s="52" t="s">
        <v>162</v>
      </c>
      <c r="G1094" s="53" t="s">
        <v>167</v>
      </c>
      <c r="H1094" s="48" t="s">
        <v>48</v>
      </c>
      <c r="I1094" s="48" t="str">
        <f t="shared" si="17"/>
        <v>VIUDEZ-F</v>
      </c>
      <c r="J1094" s="54">
        <f>+VLOOKUP(I1094,[1]codpension!$A$4:$C$30,2,FALSE)</f>
        <v>7</v>
      </c>
      <c r="K1094" s="54">
        <f>+VLOOKUP(I1094,[1]codpension!$A$4:$D$30,4,FALSE)</f>
        <v>0</v>
      </c>
      <c r="L1094" s="54">
        <f>+VLOOKUP(I1094,[1]codpension!$A$4:$C$30,3,FALSE)</f>
        <v>0</v>
      </c>
    </row>
    <row r="1095" spans="1:12">
      <c r="A1095" s="48">
        <v>61</v>
      </c>
      <c r="B1095" s="85">
        <v>1</v>
      </c>
      <c r="C1095" s="51">
        <v>835.92</v>
      </c>
      <c r="D1095" s="51">
        <v>835.92</v>
      </c>
      <c r="E1095" s="51">
        <v>69.66</v>
      </c>
      <c r="F1095" s="52" t="s">
        <v>162</v>
      </c>
      <c r="G1095" s="53" t="s">
        <v>167</v>
      </c>
      <c r="H1095" s="48" t="s">
        <v>48</v>
      </c>
      <c r="I1095" s="48" t="str">
        <f t="shared" si="17"/>
        <v>VIUDEZ-F</v>
      </c>
      <c r="J1095" s="54">
        <f>+VLOOKUP(I1095,[1]codpension!$A$4:$C$30,2,FALSE)</f>
        <v>7</v>
      </c>
      <c r="K1095" s="54">
        <f>+VLOOKUP(I1095,[1]codpension!$A$4:$D$30,4,FALSE)</f>
        <v>0</v>
      </c>
      <c r="L1095" s="54">
        <f>+VLOOKUP(I1095,[1]codpension!$A$4:$C$30,3,FALSE)</f>
        <v>0</v>
      </c>
    </row>
    <row r="1096" spans="1:12">
      <c r="A1096" s="48">
        <v>62</v>
      </c>
      <c r="B1096" s="85">
        <v>4</v>
      </c>
      <c r="C1096" s="51">
        <v>3415.6800000000003</v>
      </c>
      <c r="D1096" s="51">
        <v>853.92000000000007</v>
      </c>
      <c r="E1096" s="51">
        <v>71.160000000000011</v>
      </c>
      <c r="F1096" s="52" t="s">
        <v>162</v>
      </c>
      <c r="G1096" s="53" t="s">
        <v>167</v>
      </c>
      <c r="H1096" s="48" t="s">
        <v>48</v>
      </c>
      <c r="I1096" s="48" t="str">
        <f t="shared" si="17"/>
        <v>VIUDEZ-F</v>
      </c>
      <c r="J1096" s="54">
        <f>+VLOOKUP(I1096,[1]codpension!$A$4:$C$30,2,FALSE)</f>
        <v>7</v>
      </c>
      <c r="K1096" s="54">
        <f>+VLOOKUP(I1096,[1]codpension!$A$4:$D$30,4,FALSE)</f>
        <v>0</v>
      </c>
      <c r="L1096" s="54">
        <f>+VLOOKUP(I1096,[1]codpension!$A$4:$C$30,3,FALSE)</f>
        <v>0</v>
      </c>
    </row>
    <row r="1097" spans="1:12">
      <c r="A1097" s="48">
        <v>63</v>
      </c>
      <c r="B1097" s="85">
        <v>3</v>
      </c>
      <c r="C1097" s="51">
        <v>2214.2400000000002</v>
      </c>
      <c r="D1097" s="51">
        <v>738.08</v>
      </c>
      <c r="E1097" s="51">
        <v>61.506666666666668</v>
      </c>
      <c r="F1097" s="52" t="s">
        <v>162</v>
      </c>
      <c r="G1097" s="53" t="s">
        <v>167</v>
      </c>
      <c r="H1097" s="48" t="s">
        <v>48</v>
      </c>
      <c r="I1097" s="48" t="str">
        <f t="shared" si="17"/>
        <v>VIUDEZ-F</v>
      </c>
      <c r="J1097" s="54">
        <f>+VLOOKUP(I1097,[1]codpension!$A$4:$C$30,2,FALSE)</f>
        <v>7</v>
      </c>
      <c r="K1097" s="54">
        <f>+VLOOKUP(I1097,[1]codpension!$A$4:$D$30,4,FALSE)</f>
        <v>0</v>
      </c>
      <c r="L1097" s="54">
        <f>+VLOOKUP(I1097,[1]codpension!$A$4:$C$30,3,FALSE)</f>
        <v>0</v>
      </c>
    </row>
    <row r="1098" spans="1:12">
      <c r="A1098" s="48">
        <v>64</v>
      </c>
      <c r="B1098" s="85">
        <v>3</v>
      </c>
      <c r="C1098" s="51">
        <v>2815.2</v>
      </c>
      <c r="D1098" s="51">
        <v>938.4</v>
      </c>
      <c r="E1098" s="51">
        <v>78.2</v>
      </c>
      <c r="F1098" s="52" t="s">
        <v>162</v>
      </c>
      <c r="G1098" s="53" t="s">
        <v>167</v>
      </c>
      <c r="H1098" s="48" t="s">
        <v>48</v>
      </c>
      <c r="I1098" s="48" t="str">
        <f t="shared" si="17"/>
        <v>VIUDEZ-F</v>
      </c>
      <c r="J1098" s="54">
        <f>+VLOOKUP(I1098,[1]codpension!$A$4:$C$30,2,FALSE)</f>
        <v>7</v>
      </c>
      <c r="K1098" s="54">
        <f>+VLOOKUP(I1098,[1]codpension!$A$4:$D$30,4,FALSE)</f>
        <v>0</v>
      </c>
      <c r="L1098" s="54">
        <f>+VLOOKUP(I1098,[1]codpension!$A$4:$C$30,3,FALSE)</f>
        <v>0</v>
      </c>
    </row>
    <row r="1099" spans="1:12">
      <c r="A1099" s="48">
        <v>65</v>
      </c>
      <c r="B1099" s="85">
        <v>3</v>
      </c>
      <c r="C1099" s="51">
        <v>2534.88</v>
      </c>
      <c r="D1099" s="51">
        <v>844.96</v>
      </c>
      <c r="E1099" s="51">
        <v>70.413333333333341</v>
      </c>
      <c r="F1099" s="52" t="s">
        <v>162</v>
      </c>
      <c r="G1099" s="53" t="s">
        <v>167</v>
      </c>
      <c r="H1099" s="48" t="s">
        <v>48</v>
      </c>
      <c r="I1099" s="48" t="str">
        <f t="shared" si="17"/>
        <v>VIUDEZ-F</v>
      </c>
      <c r="J1099" s="54">
        <f>+VLOOKUP(I1099,[1]codpension!$A$4:$C$30,2,FALSE)</f>
        <v>7</v>
      </c>
      <c r="K1099" s="54">
        <f>+VLOOKUP(I1099,[1]codpension!$A$4:$D$30,4,FALSE)</f>
        <v>0</v>
      </c>
      <c r="L1099" s="54">
        <f>+VLOOKUP(I1099,[1]codpension!$A$4:$C$30,3,FALSE)</f>
        <v>0</v>
      </c>
    </row>
    <row r="1100" spans="1:12">
      <c r="A1100" s="48">
        <v>66</v>
      </c>
      <c r="B1100" s="85">
        <v>1</v>
      </c>
      <c r="C1100" s="51">
        <v>822.24</v>
      </c>
      <c r="D1100" s="51">
        <v>822.24</v>
      </c>
      <c r="E1100" s="51">
        <v>68.52</v>
      </c>
      <c r="F1100" s="52" t="s">
        <v>162</v>
      </c>
      <c r="G1100" s="53" t="s">
        <v>167</v>
      </c>
      <c r="H1100" s="48" t="s">
        <v>48</v>
      </c>
      <c r="I1100" s="48" t="str">
        <f t="shared" si="17"/>
        <v>VIUDEZ-F</v>
      </c>
      <c r="J1100" s="54">
        <f>+VLOOKUP(I1100,[1]codpension!$A$4:$C$30,2,FALSE)</f>
        <v>7</v>
      </c>
      <c r="K1100" s="54">
        <f>+VLOOKUP(I1100,[1]codpension!$A$4:$D$30,4,FALSE)</f>
        <v>0</v>
      </c>
      <c r="L1100" s="54">
        <f>+VLOOKUP(I1100,[1]codpension!$A$4:$C$30,3,FALSE)</f>
        <v>0</v>
      </c>
    </row>
    <row r="1101" spans="1:12">
      <c r="A1101" s="48">
        <v>68</v>
      </c>
      <c r="B1101" s="85">
        <v>2</v>
      </c>
      <c r="C1101" s="51">
        <v>1761.3600000000001</v>
      </c>
      <c r="D1101" s="51">
        <v>880.68000000000006</v>
      </c>
      <c r="E1101" s="51">
        <v>73.39</v>
      </c>
      <c r="F1101" s="52" t="s">
        <v>162</v>
      </c>
      <c r="G1101" s="53" t="s">
        <v>167</v>
      </c>
      <c r="H1101" s="48" t="s">
        <v>48</v>
      </c>
      <c r="I1101" s="48" t="str">
        <f t="shared" si="17"/>
        <v>VIUDEZ-F</v>
      </c>
      <c r="J1101" s="54">
        <f>+VLOOKUP(I1101,[1]codpension!$A$4:$C$30,2,FALSE)</f>
        <v>7</v>
      </c>
      <c r="K1101" s="54">
        <f>+VLOOKUP(I1101,[1]codpension!$A$4:$D$30,4,FALSE)</f>
        <v>0</v>
      </c>
      <c r="L1101" s="54">
        <f>+VLOOKUP(I1101,[1]codpension!$A$4:$C$30,3,FALSE)</f>
        <v>0</v>
      </c>
    </row>
    <row r="1102" spans="1:12">
      <c r="A1102" s="48">
        <v>69</v>
      </c>
      <c r="B1102" s="85">
        <v>1</v>
      </c>
      <c r="C1102" s="51">
        <v>1299.1200000000001</v>
      </c>
      <c r="D1102" s="51">
        <v>1299.1200000000001</v>
      </c>
      <c r="E1102" s="51">
        <v>108.26</v>
      </c>
      <c r="F1102" s="52" t="s">
        <v>162</v>
      </c>
      <c r="G1102" s="53" t="s">
        <v>167</v>
      </c>
      <c r="H1102" s="48" t="s">
        <v>48</v>
      </c>
      <c r="I1102" s="48" t="str">
        <f t="shared" si="17"/>
        <v>VIUDEZ-F</v>
      </c>
      <c r="J1102" s="54">
        <f>+VLOOKUP(I1102,[1]codpension!$A$4:$C$30,2,FALSE)</f>
        <v>7</v>
      </c>
      <c r="K1102" s="54">
        <f>+VLOOKUP(I1102,[1]codpension!$A$4:$D$30,4,FALSE)</f>
        <v>0</v>
      </c>
      <c r="L1102" s="54">
        <f>+VLOOKUP(I1102,[1]codpension!$A$4:$C$30,3,FALSE)</f>
        <v>0</v>
      </c>
    </row>
    <row r="1103" spans="1:12">
      <c r="A1103" s="48">
        <v>71</v>
      </c>
      <c r="B1103" s="85">
        <v>2</v>
      </c>
      <c r="C1103" s="51">
        <v>1499.2800000000002</v>
      </c>
      <c r="D1103" s="51">
        <v>749.6400000000001</v>
      </c>
      <c r="E1103" s="51">
        <v>62.470000000000006</v>
      </c>
      <c r="F1103" s="52" t="s">
        <v>162</v>
      </c>
      <c r="G1103" s="53" t="s">
        <v>167</v>
      </c>
      <c r="H1103" s="48" t="s">
        <v>48</v>
      </c>
      <c r="I1103" s="48" t="str">
        <f t="shared" si="17"/>
        <v>VIUDEZ-F</v>
      </c>
      <c r="J1103" s="54">
        <f>+VLOOKUP(I1103,[1]codpension!$A$4:$C$30,2,FALSE)</f>
        <v>7</v>
      </c>
      <c r="K1103" s="54">
        <f>+VLOOKUP(I1103,[1]codpension!$A$4:$D$30,4,FALSE)</f>
        <v>0</v>
      </c>
      <c r="L1103" s="54">
        <f>+VLOOKUP(I1103,[1]codpension!$A$4:$C$30,3,FALSE)</f>
        <v>0</v>
      </c>
    </row>
    <row r="1104" spans="1:12">
      <c r="A1104" s="48">
        <v>73</v>
      </c>
      <c r="B1104" s="85">
        <v>2</v>
      </c>
      <c r="C1104" s="51">
        <v>1574.88</v>
      </c>
      <c r="D1104" s="51">
        <v>787.44</v>
      </c>
      <c r="E1104" s="51">
        <v>65.62</v>
      </c>
      <c r="F1104" s="52" t="s">
        <v>162</v>
      </c>
      <c r="G1104" s="53" t="s">
        <v>167</v>
      </c>
      <c r="H1104" s="48" t="s">
        <v>48</v>
      </c>
      <c r="I1104" s="48" t="str">
        <f t="shared" si="17"/>
        <v>VIUDEZ-F</v>
      </c>
      <c r="J1104" s="54">
        <f>+VLOOKUP(I1104,[1]codpension!$A$4:$C$30,2,FALSE)</f>
        <v>7</v>
      </c>
      <c r="K1104" s="54">
        <f>+VLOOKUP(I1104,[1]codpension!$A$4:$D$30,4,FALSE)</f>
        <v>0</v>
      </c>
      <c r="L1104" s="54">
        <f>+VLOOKUP(I1104,[1]codpension!$A$4:$C$30,3,FALSE)</f>
        <v>0</v>
      </c>
    </row>
    <row r="1105" spans="1:12" ht="15" thickBot="1">
      <c r="A1105" s="57">
        <v>75</v>
      </c>
      <c r="B1105" s="86">
        <v>1</v>
      </c>
      <c r="C1105" s="65">
        <v>614.88</v>
      </c>
      <c r="D1105" s="65">
        <v>614.88</v>
      </c>
      <c r="E1105" s="65">
        <v>51.24</v>
      </c>
      <c r="F1105" s="66" t="s">
        <v>162</v>
      </c>
      <c r="G1105" s="67" t="s">
        <v>167</v>
      </c>
      <c r="H1105" s="57" t="s">
        <v>48</v>
      </c>
      <c r="I1105" s="57" t="str">
        <f t="shared" si="17"/>
        <v>VIUDEZ-F</v>
      </c>
      <c r="J1105" s="68">
        <f>+VLOOKUP(I1105,[1]codpension!$A$4:$C$30,2,FALSE)</f>
        <v>7</v>
      </c>
      <c r="K1105" s="68">
        <f>+VLOOKUP(I1105,[1]codpension!$A$4:$D$30,4,FALSE)</f>
        <v>0</v>
      </c>
      <c r="L1105" s="68">
        <f>+VLOOKUP(I1105,[1]codpension!$A$4:$C$30,3,FALSE)</f>
        <v>0</v>
      </c>
    </row>
    <row r="1106" spans="1:12" ht="15" thickTop="1">
      <c r="A1106" s="56">
        <v>1</v>
      </c>
      <c r="B1106" s="87">
        <v>4</v>
      </c>
      <c r="C1106" s="82">
        <v>3778.08</v>
      </c>
      <c r="D1106" s="59">
        <v>944.52</v>
      </c>
      <c r="E1106" s="59">
        <v>78.709999999999994</v>
      </c>
      <c r="F1106" s="60" t="s">
        <v>164</v>
      </c>
      <c r="G1106" s="61" t="s">
        <v>167</v>
      </c>
      <c r="H1106" s="56" t="s">
        <v>0</v>
      </c>
      <c r="I1106" s="56" t="str">
        <f t="shared" si="17"/>
        <v>HUERFANOS-M</v>
      </c>
      <c r="J1106" s="62">
        <f>+VLOOKUP(I1106,[1]codpension!$A$4:$C$30,2,FALSE)</f>
        <v>17</v>
      </c>
      <c r="K1106" s="62">
        <f>+VLOOKUP(I1106,[1]codpension!$A$4:$D$30,4,FALSE)</f>
        <v>0</v>
      </c>
      <c r="L1106" s="62">
        <f>+VLOOKUP(I1106,[1]codpension!$A$4:$C$30,3,FALSE)</f>
        <v>0</v>
      </c>
    </row>
    <row r="1107" spans="1:12">
      <c r="A1107" s="48">
        <v>2</v>
      </c>
      <c r="B1107" s="85">
        <v>5</v>
      </c>
      <c r="C1107" s="40">
        <v>4338</v>
      </c>
      <c r="D1107" s="51">
        <v>867.6</v>
      </c>
      <c r="E1107" s="51">
        <v>72.3</v>
      </c>
      <c r="F1107" s="52" t="s">
        <v>164</v>
      </c>
      <c r="G1107" s="53" t="s">
        <v>167</v>
      </c>
      <c r="H1107" s="48" t="s">
        <v>0</v>
      </c>
      <c r="I1107" s="48" t="str">
        <f t="shared" si="17"/>
        <v>HUERFANOS-M</v>
      </c>
      <c r="J1107" s="54">
        <f>+VLOOKUP(I1107,[1]codpension!$A$4:$C$30,2,FALSE)</f>
        <v>17</v>
      </c>
      <c r="K1107" s="54">
        <f>+VLOOKUP(I1107,[1]codpension!$A$4:$D$30,4,FALSE)</f>
        <v>0</v>
      </c>
      <c r="L1107" s="54">
        <f>+VLOOKUP(I1107,[1]codpension!$A$4:$C$30,3,FALSE)</f>
        <v>0</v>
      </c>
    </row>
    <row r="1108" spans="1:12">
      <c r="A1108" s="48">
        <v>3</v>
      </c>
      <c r="B1108" s="85">
        <v>14</v>
      </c>
      <c r="C1108" s="40">
        <v>16664.88</v>
      </c>
      <c r="D1108" s="51">
        <v>1190.3485714285714</v>
      </c>
      <c r="E1108" s="51">
        <v>99.195714285714288</v>
      </c>
      <c r="F1108" s="52" t="s">
        <v>164</v>
      </c>
      <c r="G1108" s="53" t="s">
        <v>167</v>
      </c>
      <c r="H1108" s="48" t="s">
        <v>0</v>
      </c>
      <c r="I1108" s="48" t="str">
        <f t="shared" si="17"/>
        <v>HUERFANOS-M</v>
      </c>
      <c r="J1108" s="54">
        <f>+VLOOKUP(I1108,[1]codpension!$A$4:$C$30,2,FALSE)</f>
        <v>17</v>
      </c>
      <c r="K1108" s="54">
        <f>+VLOOKUP(I1108,[1]codpension!$A$4:$D$30,4,FALSE)</f>
        <v>0</v>
      </c>
      <c r="L1108" s="54">
        <f>+VLOOKUP(I1108,[1]codpension!$A$4:$C$30,3,FALSE)</f>
        <v>0</v>
      </c>
    </row>
    <row r="1109" spans="1:12">
      <c r="A1109" s="48">
        <v>4</v>
      </c>
      <c r="B1109" s="85">
        <v>14</v>
      </c>
      <c r="C1109" s="40">
        <v>15648.48</v>
      </c>
      <c r="D1109" s="51">
        <v>1117.7485714285715</v>
      </c>
      <c r="E1109" s="51">
        <v>93.145714285714291</v>
      </c>
      <c r="F1109" s="52" t="s">
        <v>164</v>
      </c>
      <c r="G1109" s="53" t="s">
        <v>167</v>
      </c>
      <c r="H1109" s="48" t="s">
        <v>0</v>
      </c>
      <c r="I1109" s="48" t="str">
        <f t="shared" si="17"/>
        <v>HUERFANOS-M</v>
      </c>
      <c r="J1109" s="54">
        <f>+VLOOKUP(I1109,[1]codpension!$A$4:$C$30,2,FALSE)</f>
        <v>17</v>
      </c>
      <c r="K1109" s="54">
        <f>+VLOOKUP(I1109,[1]codpension!$A$4:$D$30,4,FALSE)</f>
        <v>0</v>
      </c>
      <c r="L1109" s="54">
        <f>+VLOOKUP(I1109,[1]codpension!$A$4:$C$30,3,FALSE)</f>
        <v>0</v>
      </c>
    </row>
    <row r="1110" spans="1:12">
      <c r="A1110" s="48">
        <v>5</v>
      </c>
      <c r="B1110" s="85">
        <v>19</v>
      </c>
      <c r="C1110" s="40">
        <v>21840.240000000002</v>
      </c>
      <c r="D1110" s="51">
        <v>1149.4863157894738</v>
      </c>
      <c r="E1110" s="51">
        <v>95.790526315789478</v>
      </c>
      <c r="F1110" s="52" t="s">
        <v>164</v>
      </c>
      <c r="G1110" s="53" t="s">
        <v>167</v>
      </c>
      <c r="H1110" s="48" t="s">
        <v>0</v>
      </c>
      <c r="I1110" s="48" t="str">
        <f t="shared" si="17"/>
        <v>HUERFANOS-M</v>
      </c>
      <c r="J1110" s="54">
        <f>+VLOOKUP(I1110,[1]codpension!$A$4:$C$30,2,FALSE)</f>
        <v>17</v>
      </c>
      <c r="K1110" s="54">
        <f>+VLOOKUP(I1110,[1]codpension!$A$4:$D$30,4,FALSE)</f>
        <v>0</v>
      </c>
      <c r="L1110" s="54">
        <f>+VLOOKUP(I1110,[1]codpension!$A$4:$C$30,3,FALSE)</f>
        <v>0</v>
      </c>
    </row>
    <row r="1111" spans="1:12">
      <c r="A1111" s="48">
        <v>6</v>
      </c>
      <c r="B1111" s="85">
        <v>23</v>
      </c>
      <c r="C1111" s="40">
        <v>25439.999999999996</v>
      </c>
      <c r="D1111" s="51">
        <v>1106.086956521739</v>
      </c>
      <c r="E1111" s="51">
        <v>92.173913043478251</v>
      </c>
      <c r="F1111" s="52" t="s">
        <v>164</v>
      </c>
      <c r="G1111" s="53" t="s">
        <v>167</v>
      </c>
      <c r="H1111" s="48" t="s">
        <v>0</v>
      </c>
      <c r="I1111" s="48" t="str">
        <f t="shared" si="17"/>
        <v>HUERFANOS-M</v>
      </c>
      <c r="J1111" s="54">
        <f>+VLOOKUP(I1111,[1]codpension!$A$4:$C$30,2,FALSE)</f>
        <v>17</v>
      </c>
      <c r="K1111" s="54">
        <f>+VLOOKUP(I1111,[1]codpension!$A$4:$D$30,4,FALSE)</f>
        <v>0</v>
      </c>
      <c r="L1111" s="54">
        <f>+VLOOKUP(I1111,[1]codpension!$A$4:$C$30,3,FALSE)</f>
        <v>0</v>
      </c>
    </row>
    <row r="1112" spans="1:12">
      <c r="A1112" s="48">
        <v>7</v>
      </c>
      <c r="B1112" s="85">
        <v>33</v>
      </c>
      <c r="C1112" s="40">
        <v>32767.679999999989</v>
      </c>
      <c r="D1112" s="51">
        <v>992.9599999999997</v>
      </c>
      <c r="E1112" s="51">
        <v>82.746666666666641</v>
      </c>
      <c r="F1112" s="52" t="s">
        <v>164</v>
      </c>
      <c r="G1112" s="53" t="s">
        <v>167</v>
      </c>
      <c r="H1112" s="48" t="s">
        <v>0</v>
      </c>
      <c r="I1112" s="48" t="str">
        <f t="shared" si="17"/>
        <v>HUERFANOS-M</v>
      </c>
      <c r="J1112" s="54">
        <f>+VLOOKUP(I1112,[1]codpension!$A$4:$C$30,2,FALSE)</f>
        <v>17</v>
      </c>
      <c r="K1112" s="54">
        <f>+VLOOKUP(I1112,[1]codpension!$A$4:$D$30,4,FALSE)</f>
        <v>0</v>
      </c>
      <c r="L1112" s="54">
        <f>+VLOOKUP(I1112,[1]codpension!$A$4:$C$30,3,FALSE)</f>
        <v>0</v>
      </c>
    </row>
    <row r="1113" spans="1:12">
      <c r="A1113" s="48">
        <v>8</v>
      </c>
      <c r="B1113" s="85">
        <v>41</v>
      </c>
      <c r="C1113" s="40">
        <v>48428.88</v>
      </c>
      <c r="D1113" s="51">
        <v>1181.192195121951</v>
      </c>
      <c r="E1113" s="51">
        <v>98.432682926829258</v>
      </c>
      <c r="F1113" s="52" t="s">
        <v>164</v>
      </c>
      <c r="G1113" s="53" t="s">
        <v>167</v>
      </c>
      <c r="H1113" s="48" t="s">
        <v>0</v>
      </c>
      <c r="I1113" s="48" t="str">
        <f t="shared" si="17"/>
        <v>HUERFANOS-M</v>
      </c>
      <c r="J1113" s="54">
        <f>+VLOOKUP(I1113,[1]codpension!$A$4:$C$30,2,FALSE)</f>
        <v>17</v>
      </c>
      <c r="K1113" s="54">
        <f>+VLOOKUP(I1113,[1]codpension!$A$4:$D$30,4,FALSE)</f>
        <v>0</v>
      </c>
      <c r="L1113" s="54">
        <f>+VLOOKUP(I1113,[1]codpension!$A$4:$C$30,3,FALSE)</f>
        <v>0</v>
      </c>
    </row>
    <row r="1114" spans="1:12">
      <c r="A1114" s="48">
        <v>9</v>
      </c>
      <c r="B1114" s="85">
        <v>32</v>
      </c>
      <c r="C1114" s="40">
        <v>36067.919999999998</v>
      </c>
      <c r="D1114" s="51">
        <v>1127.1224999999999</v>
      </c>
      <c r="E1114" s="51">
        <v>93.926874999999995</v>
      </c>
      <c r="F1114" s="52" t="s">
        <v>164</v>
      </c>
      <c r="G1114" s="53" t="s">
        <v>167</v>
      </c>
      <c r="H1114" s="48" t="s">
        <v>0</v>
      </c>
      <c r="I1114" s="48" t="str">
        <f t="shared" si="17"/>
        <v>HUERFANOS-M</v>
      </c>
      <c r="J1114" s="54">
        <f>+VLOOKUP(I1114,[1]codpension!$A$4:$C$30,2,FALSE)</f>
        <v>17</v>
      </c>
      <c r="K1114" s="54">
        <f>+VLOOKUP(I1114,[1]codpension!$A$4:$D$30,4,FALSE)</f>
        <v>0</v>
      </c>
      <c r="L1114" s="54">
        <f>+VLOOKUP(I1114,[1]codpension!$A$4:$C$30,3,FALSE)</f>
        <v>0</v>
      </c>
    </row>
    <row r="1115" spans="1:12">
      <c r="A1115" s="48">
        <v>10</v>
      </c>
      <c r="B1115" s="85">
        <v>48</v>
      </c>
      <c r="C1115" s="40">
        <v>48964.799999999996</v>
      </c>
      <c r="D1115" s="51">
        <v>1020.0999999999999</v>
      </c>
      <c r="E1115" s="51">
        <v>85.008333333333326</v>
      </c>
      <c r="F1115" s="52" t="s">
        <v>164</v>
      </c>
      <c r="G1115" s="53" t="s">
        <v>167</v>
      </c>
      <c r="H1115" s="48" t="s">
        <v>0</v>
      </c>
      <c r="I1115" s="48" t="str">
        <f t="shared" si="17"/>
        <v>HUERFANOS-M</v>
      </c>
      <c r="J1115" s="54">
        <f>+VLOOKUP(I1115,[1]codpension!$A$4:$C$30,2,FALSE)</f>
        <v>17</v>
      </c>
      <c r="K1115" s="54">
        <f>+VLOOKUP(I1115,[1]codpension!$A$4:$D$30,4,FALSE)</f>
        <v>0</v>
      </c>
      <c r="L1115" s="54">
        <f>+VLOOKUP(I1115,[1]codpension!$A$4:$C$30,3,FALSE)</f>
        <v>0</v>
      </c>
    </row>
    <row r="1116" spans="1:12">
      <c r="A1116" s="48">
        <v>11</v>
      </c>
      <c r="B1116" s="85">
        <v>38</v>
      </c>
      <c r="C1116" s="40">
        <v>41529.840000000004</v>
      </c>
      <c r="D1116" s="51">
        <v>1092.8905263157897</v>
      </c>
      <c r="E1116" s="51">
        <v>91.074210526315809</v>
      </c>
      <c r="F1116" s="52" t="s">
        <v>164</v>
      </c>
      <c r="G1116" s="53" t="s">
        <v>167</v>
      </c>
      <c r="H1116" s="48" t="s">
        <v>0</v>
      </c>
      <c r="I1116" s="48" t="str">
        <f t="shared" si="17"/>
        <v>HUERFANOS-M</v>
      </c>
      <c r="J1116" s="54">
        <f>+VLOOKUP(I1116,[1]codpension!$A$4:$C$30,2,FALSE)</f>
        <v>17</v>
      </c>
      <c r="K1116" s="54">
        <f>+VLOOKUP(I1116,[1]codpension!$A$4:$D$30,4,FALSE)</f>
        <v>0</v>
      </c>
      <c r="L1116" s="54">
        <f>+VLOOKUP(I1116,[1]codpension!$A$4:$C$30,3,FALSE)</f>
        <v>0</v>
      </c>
    </row>
    <row r="1117" spans="1:12">
      <c r="A1117" s="48">
        <v>12</v>
      </c>
      <c r="B1117" s="85">
        <v>29</v>
      </c>
      <c r="C1117" s="40">
        <v>32309.039999999997</v>
      </c>
      <c r="D1117" s="51">
        <v>1114.1048275862067</v>
      </c>
      <c r="E1117" s="51">
        <v>92.842068965517228</v>
      </c>
      <c r="F1117" s="52" t="s">
        <v>164</v>
      </c>
      <c r="G1117" s="53" t="s">
        <v>167</v>
      </c>
      <c r="H1117" s="48" t="s">
        <v>0</v>
      </c>
      <c r="I1117" s="48" t="str">
        <f t="shared" si="17"/>
        <v>HUERFANOS-M</v>
      </c>
      <c r="J1117" s="54">
        <f>+VLOOKUP(I1117,[1]codpension!$A$4:$C$30,2,FALSE)</f>
        <v>17</v>
      </c>
      <c r="K1117" s="54">
        <f>+VLOOKUP(I1117,[1]codpension!$A$4:$D$30,4,FALSE)</f>
        <v>0</v>
      </c>
      <c r="L1117" s="54">
        <f>+VLOOKUP(I1117,[1]codpension!$A$4:$C$30,3,FALSE)</f>
        <v>0</v>
      </c>
    </row>
    <row r="1118" spans="1:12">
      <c r="A1118" s="48">
        <v>13</v>
      </c>
      <c r="B1118" s="85">
        <v>20</v>
      </c>
      <c r="C1118" s="40">
        <v>19353.119999999995</v>
      </c>
      <c r="D1118" s="51">
        <v>967.65599999999972</v>
      </c>
      <c r="E1118" s="51">
        <v>80.637999999999977</v>
      </c>
      <c r="F1118" s="52" t="s">
        <v>164</v>
      </c>
      <c r="G1118" s="53" t="s">
        <v>167</v>
      </c>
      <c r="H1118" s="48" t="s">
        <v>0</v>
      </c>
      <c r="I1118" s="48" t="str">
        <f t="shared" si="17"/>
        <v>HUERFANOS-M</v>
      </c>
      <c r="J1118" s="54">
        <f>+VLOOKUP(I1118,[1]codpension!$A$4:$C$30,2,FALSE)</f>
        <v>17</v>
      </c>
      <c r="K1118" s="54">
        <f>+VLOOKUP(I1118,[1]codpension!$A$4:$D$30,4,FALSE)</f>
        <v>0</v>
      </c>
      <c r="L1118" s="54">
        <f>+VLOOKUP(I1118,[1]codpension!$A$4:$C$30,3,FALSE)</f>
        <v>0</v>
      </c>
    </row>
    <row r="1119" spans="1:12">
      <c r="A1119" s="48">
        <v>14</v>
      </c>
      <c r="B1119" s="85">
        <v>25</v>
      </c>
      <c r="C1119" s="40">
        <v>25493.519999999997</v>
      </c>
      <c r="D1119" s="51">
        <v>1019.7407999999999</v>
      </c>
      <c r="E1119" s="51">
        <v>84.978399999999993</v>
      </c>
      <c r="F1119" s="52" t="s">
        <v>164</v>
      </c>
      <c r="G1119" s="53" t="s">
        <v>167</v>
      </c>
      <c r="H1119" s="48" t="s">
        <v>0</v>
      </c>
      <c r="I1119" s="48" t="str">
        <f t="shared" si="17"/>
        <v>HUERFANOS-M</v>
      </c>
      <c r="J1119" s="54">
        <f>+VLOOKUP(I1119,[1]codpension!$A$4:$C$30,2,FALSE)</f>
        <v>17</v>
      </c>
      <c r="K1119" s="54">
        <f>+VLOOKUP(I1119,[1]codpension!$A$4:$D$30,4,FALSE)</f>
        <v>0</v>
      </c>
      <c r="L1119" s="54">
        <f>+VLOOKUP(I1119,[1]codpension!$A$4:$C$30,3,FALSE)</f>
        <v>0</v>
      </c>
    </row>
    <row r="1120" spans="1:12">
      <c r="A1120" s="48">
        <v>15</v>
      </c>
      <c r="B1120" s="85">
        <v>16</v>
      </c>
      <c r="C1120" s="40">
        <v>16037.759999999998</v>
      </c>
      <c r="D1120" s="51">
        <v>1002.3599999999999</v>
      </c>
      <c r="E1120" s="51">
        <v>83.529999999999987</v>
      </c>
      <c r="F1120" s="52" t="s">
        <v>164</v>
      </c>
      <c r="G1120" s="53" t="s">
        <v>167</v>
      </c>
      <c r="H1120" s="48" t="s">
        <v>0</v>
      </c>
      <c r="I1120" s="48" t="str">
        <f t="shared" si="17"/>
        <v>HUERFANOS-M</v>
      </c>
      <c r="J1120" s="54">
        <f>+VLOOKUP(I1120,[1]codpension!$A$4:$C$30,2,FALSE)</f>
        <v>17</v>
      </c>
      <c r="K1120" s="54">
        <f>+VLOOKUP(I1120,[1]codpension!$A$4:$D$30,4,FALSE)</f>
        <v>0</v>
      </c>
      <c r="L1120" s="54">
        <f>+VLOOKUP(I1120,[1]codpension!$A$4:$C$30,3,FALSE)</f>
        <v>0</v>
      </c>
    </row>
    <row r="1121" spans="1:12">
      <c r="A1121" s="48">
        <v>16</v>
      </c>
      <c r="B1121" s="85">
        <v>22</v>
      </c>
      <c r="C1121" s="40">
        <v>22082.880000000001</v>
      </c>
      <c r="D1121" s="51">
        <v>1003.7672727272728</v>
      </c>
      <c r="E1121" s="51">
        <v>83.647272727272735</v>
      </c>
      <c r="F1121" s="52" t="s">
        <v>164</v>
      </c>
      <c r="G1121" s="53" t="s">
        <v>167</v>
      </c>
      <c r="H1121" s="48" t="s">
        <v>0</v>
      </c>
      <c r="I1121" s="48" t="str">
        <f t="shared" si="17"/>
        <v>HUERFANOS-M</v>
      </c>
      <c r="J1121" s="54">
        <f>+VLOOKUP(I1121,[1]codpension!$A$4:$C$30,2,FALSE)</f>
        <v>17</v>
      </c>
      <c r="K1121" s="54">
        <f>+VLOOKUP(I1121,[1]codpension!$A$4:$D$30,4,FALSE)</f>
        <v>0</v>
      </c>
      <c r="L1121" s="54">
        <f>+VLOOKUP(I1121,[1]codpension!$A$4:$C$30,3,FALSE)</f>
        <v>0</v>
      </c>
    </row>
    <row r="1122" spans="1:12">
      <c r="A1122" s="48">
        <v>17</v>
      </c>
      <c r="B1122" s="85">
        <v>15</v>
      </c>
      <c r="C1122" s="40">
        <v>14275.680000000002</v>
      </c>
      <c r="D1122" s="51">
        <v>951.7120000000001</v>
      </c>
      <c r="E1122" s="51">
        <v>79.309333333333342</v>
      </c>
      <c r="F1122" s="52" t="s">
        <v>164</v>
      </c>
      <c r="G1122" s="53" t="s">
        <v>167</v>
      </c>
      <c r="H1122" s="48" t="s">
        <v>0</v>
      </c>
      <c r="I1122" s="48" t="str">
        <f t="shared" si="17"/>
        <v>HUERFANOS-M</v>
      </c>
      <c r="J1122" s="54">
        <f>+VLOOKUP(I1122,[1]codpension!$A$4:$C$30,2,FALSE)</f>
        <v>17</v>
      </c>
      <c r="K1122" s="54">
        <f>+VLOOKUP(I1122,[1]codpension!$A$4:$D$30,4,FALSE)</f>
        <v>0</v>
      </c>
      <c r="L1122" s="54">
        <f>+VLOOKUP(I1122,[1]codpension!$A$4:$C$30,3,FALSE)</f>
        <v>0</v>
      </c>
    </row>
    <row r="1123" spans="1:12">
      <c r="A1123" s="48">
        <v>1</v>
      </c>
      <c r="B1123" s="85">
        <v>1</v>
      </c>
      <c r="C1123" s="40">
        <v>1566</v>
      </c>
      <c r="D1123" s="51">
        <v>1566</v>
      </c>
      <c r="E1123" s="51">
        <v>130.5</v>
      </c>
      <c r="F1123" s="52" t="s">
        <v>164</v>
      </c>
      <c r="G1123" s="53" t="s">
        <v>167</v>
      </c>
      <c r="H1123" s="48" t="s">
        <v>48</v>
      </c>
      <c r="I1123" s="48" t="str">
        <f t="shared" si="17"/>
        <v>HUERFANOS-F</v>
      </c>
      <c r="J1123" s="54">
        <f>+VLOOKUP(I1123,[1]codpension!$A$4:$C$30,2,FALSE)</f>
        <v>17</v>
      </c>
      <c r="K1123" s="54">
        <f>+VLOOKUP(I1123,[1]codpension!$A$4:$D$30,4,FALSE)</f>
        <v>0</v>
      </c>
      <c r="L1123" s="54">
        <f>+VLOOKUP(I1123,[1]codpension!$A$4:$C$30,3,FALSE)</f>
        <v>0</v>
      </c>
    </row>
    <row r="1124" spans="1:12">
      <c r="A1124" s="48">
        <v>2</v>
      </c>
      <c r="B1124" s="85">
        <v>7</v>
      </c>
      <c r="C1124" s="40">
        <v>8482.7999999999993</v>
      </c>
      <c r="D1124" s="51">
        <v>1211.8285714285714</v>
      </c>
      <c r="E1124" s="51">
        <v>100.98571428571428</v>
      </c>
      <c r="F1124" s="52" t="s">
        <v>164</v>
      </c>
      <c r="G1124" s="53" t="s">
        <v>167</v>
      </c>
      <c r="H1124" s="48" t="s">
        <v>48</v>
      </c>
      <c r="I1124" s="48" t="str">
        <f t="shared" si="17"/>
        <v>HUERFANOS-F</v>
      </c>
      <c r="J1124" s="54">
        <f>+VLOOKUP(I1124,[1]codpension!$A$4:$C$30,2,FALSE)</f>
        <v>17</v>
      </c>
      <c r="K1124" s="54">
        <f>+VLOOKUP(I1124,[1]codpension!$A$4:$D$30,4,FALSE)</f>
        <v>0</v>
      </c>
      <c r="L1124" s="54">
        <f>+VLOOKUP(I1124,[1]codpension!$A$4:$C$30,3,FALSE)</f>
        <v>0</v>
      </c>
    </row>
    <row r="1125" spans="1:12">
      <c r="A1125" s="48">
        <v>3</v>
      </c>
      <c r="B1125" s="85">
        <v>11</v>
      </c>
      <c r="C1125" s="40">
        <v>10911.840000000002</v>
      </c>
      <c r="D1125" s="51">
        <v>991.98545454545467</v>
      </c>
      <c r="E1125" s="51">
        <v>82.665454545454551</v>
      </c>
      <c r="F1125" s="52" t="s">
        <v>164</v>
      </c>
      <c r="G1125" s="53" t="s">
        <v>167</v>
      </c>
      <c r="H1125" s="48" t="s">
        <v>48</v>
      </c>
      <c r="I1125" s="48" t="str">
        <f t="shared" si="17"/>
        <v>HUERFANOS-F</v>
      </c>
      <c r="J1125" s="54">
        <f>+VLOOKUP(I1125,[1]codpension!$A$4:$C$30,2,FALSE)</f>
        <v>17</v>
      </c>
      <c r="K1125" s="54">
        <f>+VLOOKUP(I1125,[1]codpension!$A$4:$D$30,4,FALSE)</f>
        <v>0</v>
      </c>
      <c r="L1125" s="54">
        <f>+VLOOKUP(I1125,[1]codpension!$A$4:$C$30,3,FALSE)</f>
        <v>0</v>
      </c>
    </row>
    <row r="1126" spans="1:12">
      <c r="A1126" s="48">
        <v>4</v>
      </c>
      <c r="B1126" s="85">
        <v>16</v>
      </c>
      <c r="C1126" s="40">
        <v>13734.240000000002</v>
      </c>
      <c r="D1126" s="51">
        <v>858.3900000000001</v>
      </c>
      <c r="E1126" s="51">
        <v>71.532500000000013</v>
      </c>
      <c r="F1126" s="52" t="s">
        <v>164</v>
      </c>
      <c r="G1126" s="53" t="s">
        <v>167</v>
      </c>
      <c r="H1126" s="48" t="s">
        <v>48</v>
      </c>
      <c r="I1126" s="48" t="str">
        <f t="shared" si="17"/>
        <v>HUERFANOS-F</v>
      </c>
      <c r="J1126" s="54">
        <f>+VLOOKUP(I1126,[1]codpension!$A$4:$C$30,2,FALSE)</f>
        <v>17</v>
      </c>
      <c r="K1126" s="54">
        <f>+VLOOKUP(I1126,[1]codpension!$A$4:$D$30,4,FALSE)</f>
        <v>0</v>
      </c>
      <c r="L1126" s="54">
        <f>+VLOOKUP(I1126,[1]codpension!$A$4:$C$30,3,FALSE)</f>
        <v>0</v>
      </c>
    </row>
    <row r="1127" spans="1:12">
      <c r="A1127" s="48">
        <v>5</v>
      </c>
      <c r="B1127" s="85">
        <v>21</v>
      </c>
      <c r="C1127" s="40">
        <v>23840.639999999996</v>
      </c>
      <c r="D1127" s="51">
        <v>1135.2685714285712</v>
      </c>
      <c r="E1127" s="51">
        <v>94.605714285714271</v>
      </c>
      <c r="F1127" s="52" t="s">
        <v>164</v>
      </c>
      <c r="G1127" s="53" t="s">
        <v>167</v>
      </c>
      <c r="H1127" s="48" t="s">
        <v>48</v>
      </c>
      <c r="I1127" s="48" t="str">
        <f t="shared" si="17"/>
        <v>HUERFANOS-F</v>
      </c>
      <c r="J1127" s="54">
        <f>+VLOOKUP(I1127,[1]codpension!$A$4:$C$30,2,FALSE)</f>
        <v>17</v>
      </c>
      <c r="K1127" s="54">
        <f>+VLOOKUP(I1127,[1]codpension!$A$4:$D$30,4,FALSE)</f>
        <v>0</v>
      </c>
      <c r="L1127" s="54">
        <f>+VLOOKUP(I1127,[1]codpension!$A$4:$C$30,3,FALSE)</f>
        <v>0</v>
      </c>
    </row>
    <row r="1128" spans="1:12">
      <c r="A1128" s="48">
        <v>6</v>
      </c>
      <c r="B1128" s="85">
        <v>22</v>
      </c>
      <c r="C1128" s="40">
        <v>27047.279999999999</v>
      </c>
      <c r="D1128" s="51">
        <v>1229.421818181818</v>
      </c>
      <c r="E1128" s="51">
        <v>102.45181818181817</v>
      </c>
      <c r="F1128" s="52" t="s">
        <v>164</v>
      </c>
      <c r="G1128" s="53" t="s">
        <v>167</v>
      </c>
      <c r="H1128" s="48" t="s">
        <v>48</v>
      </c>
      <c r="I1128" s="48" t="str">
        <f t="shared" si="17"/>
        <v>HUERFANOS-F</v>
      </c>
      <c r="J1128" s="54">
        <f>+VLOOKUP(I1128,[1]codpension!$A$4:$C$30,2,FALSE)</f>
        <v>17</v>
      </c>
      <c r="K1128" s="54">
        <f>+VLOOKUP(I1128,[1]codpension!$A$4:$D$30,4,FALSE)</f>
        <v>0</v>
      </c>
      <c r="L1128" s="54">
        <f>+VLOOKUP(I1128,[1]codpension!$A$4:$C$30,3,FALSE)</f>
        <v>0</v>
      </c>
    </row>
    <row r="1129" spans="1:12">
      <c r="A1129" s="48">
        <v>7</v>
      </c>
      <c r="B1129" s="85">
        <v>30</v>
      </c>
      <c r="C1129" s="40">
        <v>34376.400000000001</v>
      </c>
      <c r="D1129" s="51">
        <v>1145.8800000000001</v>
      </c>
      <c r="E1129" s="51">
        <v>95.490000000000009</v>
      </c>
      <c r="F1129" s="52" t="s">
        <v>164</v>
      </c>
      <c r="G1129" s="53" t="s">
        <v>167</v>
      </c>
      <c r="H1129" s="48" t="s">
        <v>48</v>
      </c>
      <c r="I1129" s="48" t="str">
        <f t="shared" si="17"/>
        <v>HUERFANOS-F</v>
      </c>
      <c r="J1129" s="54">
        <f>+VLOOKUP(I1129,[1]codpension!$A$4:$C$30,2,FALSE)</f>
        <v>17</v>
      </c>
      <c r="K1129" s="54">
        <f>+VLOOKUP(I1129,[1]codpension!$A$4:$D$30,4,FALSE)</f>
        <v>0</v>
      </c>
      <c r="L1129" s="54">
        <f>+VLOOKUP(I1129,[1]codpension!$A$4:$C$30,3,FALSE)</f>
        <v>0</v>
      </c>
    </row>
    <row r="1130" spans="1:12">
      <c r="A1130" s="48">
        <v>8</v>
      </c>
      <c r="B1130" s="85">
        <v>40</v>
      </c>
      <c r="C1130" s="40">
        <v>42666.96</v>
      </c>
      <c r="D1130" s="51">
        <v>1066.674</v>
      </c>
      <c r="E1130" s="51">
        <v>88.889499999999998</v>
      </c>
      <c r="F1130" s="52" t="s">
        <v>164</v>
      </c>
      <c r="G1130" s="53" t="s">
        <v>167</v>
      </c>
      <c r="H1130" s="48" t="s">
        <v>48</v>
      </c>
      <c r="I1130" s="48" t="str">
        <f t="shared" si="17"/>
        <v>HUERFANOS-F</v>
      </c>
      <c r="J1130" s="54">
        <f>+VLOOKUP(I1130,[1]codpension!$A$4:$C$30,2,FALSE)</f>
        <v>17</v>
      </c>
      <c r="K1130" s="54">
        <f>+VLOOKUP(I1130,[1]codpension!$A$4:$D$30,4,FALSE)</f>
        <v>0</v>
      </c>
      <c r="L1130" s="54">
        <f>+VLOOKUP(I1130,[1]codpension!$A$4:$C$30,3,FALSE)</f>
        <v>0</v>
      </c>
    </row>
    <row r="1131" spans="1:12">
      <c r="A1131" s="48">
        <v>9</v>
      </c>
      <c r="B1131" s="85">
        <v>25</v>
      </c>
      <c r="C1131" s="40">
        <v>26766.960000000003</v>
      </c>
      <c r="D1131" s="51">
        <v>1070.6784</v>
      </c>
      <c r="E1131" s="51">
        <v>89.223200000000006</v>
      </c>
      <c r="F1131" s="52" t="s">
        <v>164</v>
      </c>
      <c r="G1131" s="53" t="s">
        <v>167</v>
      </c>
      <c r="H1131" s="48" t="s">
        <v>48</v>
      </c>
      <c r="I1131" s="48" t="str">
        <f t="shared" si="17"/>
        <v>HUERFANOS-F</v>
      </c>
      <c r="J1131" s="54">
        <f>+VLOOKUP(I1131,[1]codpension!$A$4:$C$30,2,FALSE)</f>
        <v>17</v>
      </c>
      <c r="K1131" s="54">
        <f>+VLOOKUP(I1131,[1]codpension!$A$4:$D$30,4,FALSE)</f>
        <v>0</v>
      </c>
      <c r="L1131" s="54">
        <f>+VLOOKUP(I1131,[1]codpension!$A$4:$C$30,3,FALSE)</f>
        <v>0</v>
      </c>
    </row>
    <row r="1132" spans="1:12">
      <c r="A1132" s="48">
        <v>10</v>
      </c>
      <c r="B1132" s="85">
        <v>47</v>
      </c>
      <c r="C1132" s="40">
        <v>48330.959999999992</v>
      </c>
      <c r="D1132" s="51">
        <v>1028.3182978723403</v>
      </c>
      <c r="E1132" s="51">
        <v>85.693191489361695</v>
      </c>
      <c r="F1132" s="52" t="s">
        <v>164</v>
      </c>
      <c r="G1132" s="53" t="s">
        <v>167</v>
      </c>
      <c r="H1132" s="48" t="s">
        <v>48</v>
      </c>
      <c r="I1132" s="48" t="str">
        <f t="shared" si="17"/>
        <v>HUERFANOS-F</v>
      </c>
      <c r="J1132" s="54">
        <f>+VLOOKUP(I1132,[1]codpension!$A$4:$C$30,2,FALSE)</f>
        <v>17</v>
      </c>
      <c r="K1132" s="54">
        <f>+VLOOKUP(I1132,[1]codpension!$A$4:$D$30,4,FALSE)</f>
        <v>0</v>
      </c>
      <c r="L1132" s="54">
        <f>+VLOOKUP(I1132,[1]codpension!$A$4:$C$30,3,FALSE)</f>
        <v>0</v>
      </c>
    </row>
    <row r="1133" spans="1:12">
      <c r="A1133" s="48">
        <v>11</v>
      </c>
      <c r="B1133" s="85">
        <v>29</v>
      </c>
      <c r="C1133" s="40">
        <v>30451.439999999999</v>
      </c>
      <c r="D1133" s="51">
        <v>1050.0496551724138</v>
      </c>
      <c r="E1133" s="51">
        <v>87.504137931034492</v>
      </c>
      <c r="F1133" s="52" t="s">
        <v>164</v>
      </c>
      <c r="G1133" s="53" t="s">
        <v>167</v>
      </c>
      <c r="H1133" s="48" t="s">
        <v>48</v>
      </c>
      <c r="I1133" s="48" t="str">
        <f t="shared" si="17"/>
        <v>HUERFANOS-F</v>
      </c>
      <c r="J1133" s="54">
        <f>+VLOOKUP(I1133,[1]codpension!$A$4:$C$30,2,FALSE)</f>
        <v>17</v>
      </c>
      <c r="K1133" s="54">
        <f>+VLOOKUP(I1133,[1]codpension!$A$4:$D$30,4,FALSE)</f>
        <v>0</v>
      </c>
      <c r="L1133" s="54">
        <f>+VLOOKUP(I1133,[1]codpension!$A$4:$C$30,3,FALSE)</f>
        <v>0</v>
      </c>
    </row>
    <row r="1134" spans="1:12">
      <c r="A1134" s="48">
        <v>12</v>
      </c>
      <c r="B1134" s="85">
        <v>42</v>
      </c>
      <c r="C1134" s="40">
        <v>41474.399999999994</v>
      </c>
      <c r="D1134" s="51">
        <v>987.48571428571415</v>
      </c>
      <c r="E1134" s="51">
        <v>82.290476190476184</v>
      </c>
      <c r="F1134" s="52" t="s">
        <v>164</v>
      </c>
      <c r="G1134" s="53" t="s">
        <v>167</v>
      </c>
      <c r="H1134" s="48" t="s">
        <v>48</v>
      </c>
      <c r="I1134" s="48" t="str">
        <f t="shared" si="17"/>
        <v>HUERFANOS-F</v>
      </c>
      <c r="J1134" s="54">
        <f>+VLOOKUP(I1134,[1]codpension!$A$4:$C$30,2,FALSE)</f>
        <v>17</v>
      </c>
      <c r="K1134" s="54">
        <f>+VLOOKUP(I1134,[1]codpension!$A$4:$D$30,4,FALSE)</f>
        <v>0</v>
      </c>
      <c r="L1134" s="54">
        <f>+VLOOKUP(I1134,[1]codpension!$A$4:$C$30,3,FALSE)</f>
        <v>0</v>
      </c>
    </row>
    <row r="1135" spans="1:12">
      <c r="A1135" s="48">
        <v>13</v>
      </c>
      <c r="B1135" s="85">
        <v>24</v>
      </c>
      <c r="C1135" s="40">
        <v>27763.68</v>
      </c>
      <c r="D1135" s="51">
        <v>1156.82</v>
      </c>
      <c r="E1135" s="51">
        <v>96.401666666666657</v>
      </c>
      <c r="F1135" s="52" t="s">
        <v>164</v>
      </c>
      <c r="G1135" s="53" t="s">
        <v>167</v>
      </c>
      <c r="H1135" s="48" t="s">
        <v>48</v>
      </c>
      <c r="I1135" s="48" t="str">
        <f t="shared" si="17"/>
        <v>HUERFANOS-F</v>
      </c>
      <c r="J1135" s="54">
        <f>+VLOOKUP(I1135,[1]codpension!$A$4:$C$30,2,FALSE)</f>
        <v>17</v>
      </c>
      <c r="K1135" s="54">
        <f>+VLOOKUP(I1135,[1]codpension!$A$4:$D$30,4,FALSE)</f>
        <v>0</v>
      </c>
      <c r="L1135" s="54">
        <f>+VLOOKUP(I1135,[1]codpension!$A$4:$C$30,3,FALSE)</f>
        <v>0</v>
      </c>
    </row>
    <row r="1136" spans="1:12">
      <c r="A1136" s="48">
        <v>14</v>
      </c>
      <c r="B1136" s="85">
        <v>25</v>
      </c>
      <c r="C1136" s="40">
        <v>20563.919999999998</v>
      </c>
      <c r="D1136" s="51">
        <v>822.55679999999995</v>
      </c>
      <c r="E1136" s="51">
        <v>68.546399999999991</v>
      </c>
      <c r="F1136" s="52" t="s">
        <v>164</v>
      </c>
      <c r="G1136" s="53" t="s">
        <v>167</v>
      </c>
      <c r="H1136" s="48" t="s">
        <v>48</v>
      </c>
      <c r="I1136" s="48" t="str">
        <f t="shared" si="17"/>
        <v>HUERFANOS-F</v>
      </c>
      <c r="J1136" s="54">
        <f>+VLOOKUP(I1136,[1]codpension!$A$4:$C$30,2,FALSE)</f>
        <v>17</v>
      </c>
      <c r="K1136" s="54">
        <f>+VLOOKUP(I1136,[1]codpension!$A$4:$D$30,4,FALSE)</f>
        <v>0</v>
      </c>
      <c r="L1136" s="54">
        <f>+VLOOKUP(I1136,[1]codpension!$A$4:$C$30,3,FALSE)</f>
        <v>0</v>
      </c>
    </row>
    <row r="1137" spans="1:12">
      <c r="A1137" s="48">
        <v>15</v>
      </c>
      <c r="B1137" s="85">
        <v>20</v>
      </c>
      <c r="C1137" s="40">
        <v>19849.680000000004</v>
      </c>
      <c r="D1137" s="51">
        <v>992.48400000000015</v>
      </c>
      <c r="E1137" s="51">
        <v>82.707000000000008</v>
      </c>
      <c r="F1137" s="52" t="s">
        <v>164</v>
      </c>
      <c r="G1137" s="53" t="s">
        <v>167</v>
      </c>
      <c r="H1137" s="48" t="s">
        <v>48</v>
      </c>
      <c r="I1137" s="48" t="str">
        <f t="shared" si="17"/>
        <v>HUERFANOS-F</v>
      </c>
      <c r="J1137" s="54">
        <f>+VLOOKUP(I1137,[1]codpension!$A$4:$C$30,2,FALSE)</f>
        <v>17</v>
      </c>
      <c r="K1137" s="54">
        <f>+VLOOKUP(I1137,[1]codpension!$A$4:$D$30,4,FALSE)</f>
        <v>0</v>
      </c>
      <c r="L1137" s="54">
        <f>+VLOOKUP(I1137,[1]codpension!$A$4:$C$30,3,FALSE)</f>
        <v>0</v>
      </c>
    </row>
    <row r="1138" spans="1:12">
      <c r="A1138" s="48">
        <v>16</v>
      </c>
      <c r="B1138" s="85">
        <v>22</v>
      </c>
      <c r="C1138" s="40">
        <v>21370.319999999996</v>
      </c>
      <c r="D1138" s="51">
        <v>971.37818181818159</v>
      </c>
      <c r="E1138" s="51">
        <v>80.948181818181794</v>
      </c>
      <c r="F1138" s="52" t="s">
        <v>164</v>
      </c>
      <c r="G1138" s="53" t="s">
        <v>167</v>
      </c>
      <c r="H1138" s="48" t="s">
        <v>48</v>
      </c>
      <c r="I1138" s="48" t="str">
        <f t="shared" si="17"/>
        <v>HUERFANOS-F</v>
      </c>
      <c r="J1138" s="54">
        <f>+VLOOKUP(I1138,[1]codpension!$A$4:$C$30,2,FALSE)</f>
        <v>17</v>
      </c>
      <c r="K1138" s="54">
        <f>+VLOOKUP(I1138,[1]codpension!$A$4:$D$30,4,FALSE)</f>
        <v>0</v>
      </c>
      <c r="L1138" s="54">
        <f>+VLOOKUP(I1138,[1]codpension!$A$4:$C$30,3,FALSE)</f>
        <v>0</v>
      </c>
    </row>
    <row r="1139" spans="1:12" ht="15" thickBot="1">
      <c r="A1139" s="57">
        <v>17</v>
      </c>
      <c r="B1139" s="86">
        <v>22</v>
      </c>
      <c r="C1139" s="83">
        <v>22191.600000000002</v>
      </c>
      <c r="D1139" s="65">
        <v>1008.7090909090911</v>
      </c>
      <c r="E1139" s="65">
        <v>84.059090909090926</v>
      </c>
      <c r="F1139" s="66" t="s">
        <v>164</v>
      </c>
      <c r="G1139" s="67" t="s">
        <v>167</v>
      </c>
      <c r="H1139" s="57" t="s">
        <v>48</v>
      </c>
      <c r="I1139" s="57" t="str">
        <f t="shared" si="17"/>
        <v>HUERFANOS-F</v>
      </c>
      <c r="J1139" s="68">
        <f>+VLOOKUP(I1139,[1]codpension!$A$4:$C$30,2,FALSE)</f>
        <v>17</v>
      </c>
      <c r="K1139" s="68">
        <f>+VLOOKUP(I1139,[1]codpension!$A$4:$D$30,4,FALSE)</f>
        <v>0</v>
      </c>
      <c r="L1139" s="68">
        <f>+VLOOKUP(I1139,[1]codpension!$A$4:$C$30,3,FALSE)</f>
        <v>0</v>
      </c>
    </row>
    <row r="1140" spans="1:12" ht="15" thickTop="1">
      <c r="A1140" s="56">
        <v>8</v>
      </c>
      <c r="B1140" s="87">
        <v>1</v>
      </c>
      <c r="C1140" s="73">
        <v>872.16000000000008</v>
      </c>
      <c r="D1140" s="59">
        <v>872.16000000000008</v>
      </c>
      <c r="E1140" s="59">
        <v>72.680000000000007</v>
      </c>
      <c r="F1140" s="60" t="s">
        <v>165</v>
      </c>
      <c r="G1140" s="61" t="s">
        <v>167</v>
      </c>
      <c r="H1140" s="56" t="s">
        <v>0</v>
      </c>
      <c r="I1140" s="56" t="str">
        <f t="shared" si="17"/>
        <v>HUERFANOS INVALIDOS-M</v>
      </c>
      <c r="J1140" s="62">
        <f>+VLOOKUP(I1140,[1]codpension!$A$4:$C$30,2,FALSE)</f>
        <v>4</v>
      </c>
      <c r="K1140" s="62">
        <f>+VLOOKUP(I1140,[1]codpension!$A$4:$D$30,4,FALSE)</f>
        <v>0</v>
      </c>
      <c r="L1140" s="62">
        <f>+VLOOKUP(I1140,[1]codpension!$A$4:$C$30,3,FALSE)</f>
        <v>0</v>
      </c>
    </row>
    <row r="1141" spans="1:12">
      <c r="A1141" s="48">
        <v>40</v>
      </c>
      <c r="B1141" s="85">
        <v>1</v>
      </c>
      <c r="C1141" s="50">
        <v>836.87999999999988</v>
      </c>
      <c r="D1141" s="51">
        <v>836.87999999999988</v>
      </c>
      <c r="E1141" s="51">
        <v>69.739999999999995</v>
      </c>
      <c r="F1141" s="52" t="s">
        <v>165</v>
      </c>
      <c r="G1141" s="53" t="s">
        <v>167</v>
      </c>
      <c r="H1141" s="48" t="s">
        <v>0</v>
      </c>
      <c r="I1141" s="48" t="str">
        <f t="shared" si="17"/>
        <v>HUERFANOS INVALIDOS-M</v>
      </c>
      <c r="J1141" s="54">
        <f>+VLOOKUP(I1141,[1]codpension!$A$4:$C$30,2,FALSE)</f>
        <v>4</v>
      </c>
      <c r="K1141" s="54">
        <f>+VLOOKUP(I1141,[1]codpension!$A$4:$D$30,4,FALSE)</f>
        <v>0</v>
      </c>
      <c r="L1141" s="54">
        <f>+VLOOKUP(I1141,[1]codpension!$A$4:$C$30,3,FALSE)</f>
        <v>0</v>
      </c>
    </row>
    <row r="1142" spans="1:12">
      <c r="A1142" s="48">
        <v>19</v>
      </c>
      <c r="B1142" s="85">
        <v>1</v>
      </c>
      <c r="C1142" s="51">
        <v>363.6</v>
      </c>
      <c r="D1142" s="51">
        <v>363.6</v>
      </c>
      <c r="E1142" s="51">
        <v>30.3</v>
      </c>
      <c r="F1142" s="52" t="s">
        <v>165</v>
      </c>
      <c r="G1142" s="53" t="s">
        <v>167</v>
      </c>
      <c r="H1142" s="48" t="s">
        <v>48</v>
      </c>
      <c r="I1142" s="48" t="str">
        <f t="shared" si="17"/>
        <v>HUERFANOS INVALIDOS-F</v>
      </c>
      <c r="J1142" s="54">
        <f>+VLOOKUP(I1142,[1]codpension!$A$4:$C$30,2,FALSE)</f>
        <v>9</v>
      </c>
      <c r="K1142" s="54">
        <f>+VLOOKUP(I1142,[1]codpension!$A$4:$D$30,4,FALSE)</f>
        <v>0</v>
      </c>
      <c r="L1142" s="54">
        <f>+VLOOKUP(I1142,[1]codpension!$A$4:$C$30,3,FALSE)</f>
        <v>0</v>
      </c>
    </row>
    <row r="1143" spans="1:12">
      <c r="A1143" s="48">
        <v>36</v>
      </c>
      <c r="B1143" s="85">
        <v>1</v>
      </c>
      <c r="C1143" s="51">
        <v>342</v>
      </c>
      <c r="D1143" s="51">
        <v>342</v>
      </c>
      <c r="E1143" s="51">
        <v>28.5</v>
      </c>
      <c r="F1143" s="52" t="s">
        <v>165</v>
      </c>
      <c r="G1143" s="53" t="s">
        <v>167</v>
      </c>
      <c r="H1143" s="48" t="s">
        <v>48</v>
      </c>
      <c r="I1143" s="48" t="str">
        <f t="shared" si="17"/>
        <v>HUERFANOS INVALIDOS-F</v>
      </c>
      <c r="J1143" s="54">
        <f>+VLOOKUP(I1143,[1]codpension!$A$4:$C$30,2,FALSE)</f>
        <v>9</v>
      </c>
      <c r="K1143" s="54">
        <f>+VLOOKUP(I1143,[1]codpension!$A$4:$D$30,4,FALSE)</f>
        <v>0</v>
      </c>
      <c r="L1143" s="54">
        <f>+VLOOKUP(I1143,[1]codpension!$A$4:$C$30,3,FALSE)</f>
        <v>0</v>
      </c>
    </row>
    <row r="1144" spans="1:12">
      <c r="A1144" s="48">
        <v>40</v>
      </c>
      <c r="B1144" s="85">
        <v>1</v>
      </c>
      <c r="C1144" s="51">
        <v>1299.1200000000001</v>
      </c>
      <c r="D1144" s="51">
        <v>1299.1200000000001</v>
      </c>
      <c r="E1144" s="51">
        <v>108.26</v>
      </c>
      <c r="F1144" s="52" t="s">
        <v>165</v>
      </c>
      <c r="G1144" s="53" t="s">
        <v>167</v>
      </c>
      <c r="H1144" s="48" t="s">
        <v>48</v>
      </c>
      <c r="I1144" s="48" t="str">
        <f t="shared" si="17"/>
        <v>HUERFANOS INVALIDOS-F</v>
      </c>
      <c r="J1144" s="54">
        <f>+VLOOKUP(I1144,[1]codpension!$A$4:$C$30,2,FALSE)</f>
        <v>9</v>
      </c>
      <c r="K1144" s="54">
        <f>+VLOOKUP(I1144,[1]codpension!$A$4:$D$30,4,FALSE)</f>
        <v>0</v>
      </c>
      <c r="L1144" s="54">
        <f>+VLOOKUP(I1144,[1]codpension!$A$4:$C$30,3,FALSE)</f>
        <v>0</v>
      </c>
    </row>
    <row r="1145" spans="1:12" ht="15" thickBot="1">
      <c r="A1145" s="57">
        <v>45</v>
      </c>
      <c r="B1145" s="86">
        <v>1</v>
      </c>
      <c r="C1145" s="65">
        <v>1002.48</v>
      </c>
      <c r="D1145" s="65">
        <v>1002.48</v>
      </c>
      <c r="E1145" s="65">
        <v>83.54</v>
      </c>
      <c r="F1145" s="66" t="s">
        <v>165</v>
      </c>
      <c r="G1145" s="67" t="s">
        <v>167</v>
      </c>
      <c r="H1145" s="57" t="s">
        <v>48</v>
      </c>
      <c r="I1145" s="57" t="str">
        <f t="shared" si="17"/>
        <v>HUERFANOS INVALIDOS-F</v>
      </c>
      <c r="J1145" s="68">
        <f>+VLOOKUP(I1145,[1]codpension!$A$4:$C$30,2,FALSE)</f>
        <v>9</v>
      </c>
      <c r="K1145" s="68">
        <f>+VLOOKUP(I1145,[1]codpension!$A$4:$D$30,4,FALSE)</f>
        <v>0</v>
      </c>
      <c r="L1145" s="68">
        <f>+VLOOKUP(I1145,[1]codpension!$A$4:$C$30,3,FALSE)</f>
        <v>0</v>
      </c>
    </row>
    <row r="1146" spans="1:12" ht="15" thickTop="1">
      <c r="A1146" s="56">
        <v>55</v>
      </c>
      <c r="B1146" s="90">
        <v>1</v>
      </c>
      <c r="C1146" s="73">
        <v>560.64</v>
      </c>
      <c r="D1146" s="59">
        <v>560.64</v>
      </c>
      <c r="E1146" s="59">
        <v>46.72</v>
      </c>
      <c r="F1146" s="60" t="s">
        <v>166</v>
      </c>
      <c r="G1146" s="61" t="s">
        <v>167</v>
      </c>
      <c r="H1146" s="56" t="s">
        <v>0</v>
      </c>
      <c r="I1146" s="56" t="str">
        <f t="shared" si="17"/>
        <v>MADRE Y PADRE SOBREVIVIENTE-M</v>
      </c>
      <c r="J1146" s="62">
        <f>+VLOOKUP(I1146,[1]codpension!$A$4:$C$30,2,FALSE)</f>
        <v>2</v>
      </c>
      <c r="K1146" s="62">
        <f>+VLOOKUP(I1146,[1]codpension!$A$4:$D$30,4,FALSE)</f>
        <v>0</v>
      </c>
      <c r="L1146" s="62">
        <f>+VLOOKUP(I1146,[1]codpension!$A$4:$C$30,3,FALSE)</f>
        <v>0</v>
      </c>
    </row>
    <row r="1147" spans="1:12">
      <c r="A1147" s="48">
        <v>66</v>
      </c>
      <c r="B1147" s="91">
        <v>1</v>
      </c>
      <c r="C1147" s="50">
        <v>565.43999999999994</v>
      </c>
      <c r="D1147" s="51">
        <v>565.43999999999994</v>
      </c>
      <c r="E1147" s="51">
        <v>47.12</v>
      </c>
      <c r="F1147" s="52" t="s">
        <v>166</v>
      </c>
      <c r="G1147" s="53" t="s">
        <v>167</v>
      </c>
      <c r="H1147" s="48" t="s">
        <v>0</v>
      </c>
      <c r="I1147" s="48" t="str">
        <f t="shared" si="17"/>
        <v>MADRE Y PADRE SOBREVIVIENTE-M</v>
      </c>
      <c r="J1147" s="54">
        <f>+VLOOKUP(I1147,[1]codpension!$A$4:$C$30,2,FALSE)</f>
        <v>2</v>
      </c>
      <c r="K1147" s="54">
        <f>+VLOOKUP(I1147,[1]codpension!$A$4:$D$30,4,FALSE)</f>
        <v>0</v>
      </c>
      <c r="L1147" s="54">
        <f>+VLOOKUP(I1147,[1]codpension!$A$4:$C$30,3,FALSE)</f>
        <v>0</v>
      </c>
    </row>
    <row r="1148" spans="1:12">
      <c r="A1148" s="48">
        <v>70</v>
      </c>
      <c r="B1148" s="91">
        <v>1</v>
      </c>
      <c r="C1148" s="50">
        <v>454.08000000000004</v>
      </c>
      <c r="D1148" s="51">
        <v>454.08000000000004</v>
      </c>
      <c r="E1148" s="51">
        <v>37.840000000000003</v>
      </c>
      <c r="F1148" s="52" t="s">
        <v>166</v>
      </c>
      <c r="G1148" s="53" t="s">
        <v>167</v>
      </c>
      <c r="H1148" s="48" t="s">
        <v>0</v>
      </c>
      <c r="I1148" s="48" t="str">
        <f t="shared" si="17"/>
        <v>MADRE Y PADRE SOBREVIVIENTE-M</v>
      </c>
      <c r="J1148" s="54">
        <f>+VLOOKUP(I1148,[1]codpension!$A$4:$C$30,2,FALSE)</f>
        <v>2</v>
      </c>
      <c r="K1148" s="54">
        <f>+VLOOKUP(I1148,[1]codpension!$A$4:$D$30,4,FALSE)</f>
        <v>0</v>
      </c>
      <c r="L1148" s="54">
        <f>+VLOOKUP(I1148,[1]codpension!$A$4:$C$30,3,FALSE)</f>
        <v>0</v>
      </c>
    </row>
    <row r="1149" spans="1:12">
      <c r="A1149" s="48">
        <v>73</v>
      </c>
      <c r="B1149" s="91">
        <v>1</v>
      </c>
      <c r="C1149" s="50">
        <v>538.08000000000004</v>
      </c>
      <c r="D1149" s="51">
        <v>538.08000000000004</v>
      </c>
      <c r="E1149" s="51">
        <v>44.84</v>
      </c>
      <c r="F1149" s="52" t="s">
        <v>166</v>
      </c>
      <c r="G1149" s="53" t="s">
        <v>167</v>
      </c>
      <c r="H1149" s="48" t="s">
        <v>0</v>
      </c>
      <c r="I1149" s="48" t="str">
        <f t="shared" si="17"/>
        <v>MADRE Y PADRE SOBREVIVIENTE-M</v>
      </c>
      <c r="J1149" s="54">
        <f>+VLOOKUP(I1149,[1]codpension!$A$4:$C$30,2,FALSE)</f>
        <v>2</v>
      </c>
      <c r="K1149" s="54">
        <f>+VLOOKUP(I1149,[1]codpension!$A$4:$D$30,4,FALSE)</f>
        <v>0</v>
      </c>
      <c r="L1149" s="54">
        <f>+VLOOKUP(I1149,[1]codpension!$A$4:$C$30,3,FALSE)</f>
        <v>0</v>
      </c>
    </row>
    <row r="1150" spans="1:12">
      <c r="A1150" s="48">
        <v>75</v>
      </c>
      <c r="B1150" s="91">
        <v>1</v>
      </c>
      <c r="C1150" s="50">
        <v>540</v>
      </c>
      <c r="D1150" s="51">
        <v>540</v>
      </c>
      <c r="E1150" s="51">
        <v>45</v>
      </c>
      <c r="F1150" s="52" t="s">
        <v>166</v>
      </c>
      <c r="G1150" s="53" t="s">
        <v>167</v>
      </c>
      <c r="H1150" s="48" t="s">
        <v>0</v>
      </c>
      <c r="I1150" s="48" t="str">
        <f t="shared" si="17"/>
        <v>MADRE Y PADRE SOBREVIVIENTE-M</v>
      </c>
      <c r="J1150" s="54">
        <f>+VLOOKUP(I1150,[1]codpension!$A$4:$C$30,2,FALSE)</f>
        <v>2</v>
      </c>
      <c r="K1150" s="54">
        <f>+VLOOKUP(I1150,[1]codpension!$A$4:$D$30,4,FALSE)</f>
        <v>0</v>
      </c>
      <c r="L1150" s="54">
        <f>+VLOOKUP(I1150,[1]codpension!$A$4:$C$30,3,FALSE)</f>
        <v>0</v>
      </c>
    </row>
    <row r="1151" spans="1:12">
      <c r="A1151" s="48">
        <v>80</v>
      </c>
      <c r="B1151" s="91">
        <v>1</v>
      </c>
      <c r="C1151" s="50">
        <v>3129.3599999999997</v>
      </c>
      <c r="D1151" s="51">
        <v>3129.3599999999997</v>
      </c>
      <c r="E1151" s="51">
        <v>260.77999999999997</v>
      </c>
      <c r="F1151" s="52" t="s">
        <v>166</v>
      </c>
      <c r="G1151" s="53" t="s">
        <v>167</v>
      </c>
      <c r="H1151" s="48" t="s">
        <v>0</v>
      </c>
      <c r="I1151" s="48" t="str">
        <f t="shared" si="17"/>
        <v>MADRE Y PADRE SOBREVIVIENTE-M</v>
      </c>
      <c r="J1151" s="54">
        <f>+VLOOKUP(I1151,[1]codpension!$A$4:$C$30,2,FALSE)</f>
        <v>2</v>
      </c>
      <c r="K1151" s="54">
        <f>+VLOOKUP(I1151,[1]codpension!$A$4:$D$30,4,FALSE)</f>
        <v>0</v>
      </c>
      <c r="L1151" s="54">
        <f>+VLOOKUP(I1151,[1]codpension!$A$4:$C$30,3,FALSE)</f>
        <v>0</v>
      </c>
    </row>
    <row r="1152" spans="1:12">
      <c r="A1152" s="48">
        <v>86</v>
      </c>
      <c r="B1152" s="91">
        <v>2</v>
      </c>
      <c r="C1152" s="50">
        <v>984.4799999999999</v>
      </c>
      <c r="D1152" s="51">
        <v>492.23999999999995</v>
      </c>
      <c r="E1152" s="51">
        <v>41.019999999999996</v>
      </c>
      <c r="F1152" s="52" t="s">
        <v>166</v>
      </c>
      <c r="G1152" s="53" t="s">
        <v>167</v>
      </c>
      <c r="H1152" s="48" t="s">
        <v>0</v>
      </c>
      <c r="I1152" s="48" t="str">
        <f t="shared" si="17"/>
        <v>MADRE Y PADRE SOBREVIVIENTE-M</v>
      </c>
      <c r="J1152" s="54">
        <f>+VLOOKUP(I1152,[1]codpension!$A$4:$C$30,2,FALSE)</f>
        <v>2</v>
      </c>
      <c r="K1152" s="54">
        <f>+VLOOKUP(I1152,[1]codpension!$A$4:$D$30,4,FALSE)</f>
        <v>0</v>
      </c>
      <c r="L1152" s="54">
        <f>+VLOOKUP(I1152,[1]codpension!$A$4:$C$30,3,FALSE)</f>
        <v>0</v>
      </c>
    </row>
    <row r="1153" spans="1:12">
      <c r="A1153" s="48">
        <v>44</v>
      </c>
      <c r="B1153" s="91">
        <v>1</v>
      </c>
      <c r="C1153" s="51">
        <v>596.40000000000009</v>
      </c>
      <c r="D1153" s="51">
        <v>596.40000000000009</v>
      </c>
      <c r="E1153" s="51">
        <v>49.70000000000001</v>
      </c>
      <c r="F1153" s="52" t="s">
        <v>166</v>
      </c>
      <c r="G1153" s="53" t="s">
        <v>167</v>
      </c>
      <c r="H1153" s="48" t="s">
        <v>48</v>
      </c>
      <c r="I1153" s="48" t="str">
        <f t="shared" si="17"/>
        <v>MADRE Y PADRE SOBREVIVIENTE-F</v>
      </c>
      <c r="J1153" s="54">
        <f>+VLOOKUP(I1153,[1]codpension!$A$4:$C$30,2,FALSE)</f>
        <v>7</v>
      </c>
      <c r="K1153" s="54">
        <f>+VLOOKUP(I1153,[1]codpension!$A$4:$D$30,4,FALSE)</f>
        <v>0</v>
      </c>
      <c r="L1153" s="54">
        <f>+VLOOKUP(I1153,[1]codpension!$A$4:$C$30,3,FALSE)</f>
        <v>0</v>
      </c>
    </row>
    <row r="1154" spans="1:12">
      <c r="A1154" s="48">
        <v>45</v>
      </c>
      <c r="B1154" s="91">
        <v>2</v>
      </c>
      <c r="C1154" s="51">
        <v>1091.04</v>
      </c>
      <c r="D1154" s="51">
        <v>545.52</v>
      </c>
      <c r="E1154" s="51">
        <v>45.46</v>
      </c>
      <c r="F1154" s="52" t="s">
        <v>166</v>
      </c>
      <c r="G1154" s="53" t="s">
        <v>167</v>
      </c>
      <c r="H1154" s="48" t="s">
        <v>48</v>
      </c>
      <c r="I1154" s="48" t="str">
        <f t="shared" si="17"/>
        <v>MADRE Y PADRE SOBREVIVIENTE-F</v>
      </c>
      <c r="J1154" s="54">
        <f>+VLOOKUP(I1154,[1]codpension!$A$4:$C$30,2,FALSE)</f>
        <v>7</v>
      </c>
      <c r="K1154" s="54">
        <f>+VLOOKUP(I1154,[1]codpension!$A$4:$D$30,4,FALSE)</f>
        <v>0</v>
      </c>
      <c r="L1154" s="54">
        <f>+VLOOKUP(I1154,[1]codpension!$A$4:$C$30,3,FALSE)</f>
        <v>0</v>
      </c>
    </row>
    <row r="1155" spans="1:12">
      <c r="A1155" s="48">
        <v>46</v>
      </c>
      <c r="B1155" s="91">
        <v>1</v>
      </c>
      <c r="C1155" s="51">
        <v>518.40000000000009</v>
      </c>
      <c r="D1155" s="51">
        <v>518.40000000000009</v>
      </c>
      <c r="E1155" s="51">
        <v>43.20000000000001</v>
      </c>
      <c r="F1155" s="52" t="s">
        <v>166</v>
      </c>
      <c r="G1155" s="53" t="s">
        <v>167</v>
      </c>
      <c r="H1155" s="48" t="s">
        <v>48</v>
      </c>
      <c r="I1155" s="48" t="str">
        <f t="shared" si="17"/>
        <v>MADRE Y PADRE SOBREVIVIENTE-F</v>
      </c>
      <c r="J1155" s="54">
        <f>+VLOOKUP(I1155,[1]codpension!$A$4:$C$30,2,FALSE)</f>
        <v>7</v>
      </c>
      <c r="K1155" s="54">
        <f>+VLOOKUP(I1155,[1]codpension!$A$4:$D$30,4,FALSE)</f>
        <v>0</v>
      </c>
      <c r="L1155" s="54">
        <f>+VLOOKUP(I1155,[1]codpension!$A$4:$C$30,3,FALSE)</f>
        <v>0</v>
      </c>
    </row>
    <row r="1156" spans="1:12">
      <c r="A1156" s="48">
        <v>47</v>
      </c>
      <c r="B1156" s="91">
        <v>4</v>
      </c>
      <c r="C1156" s="51">
        <v>2195.7600000000002</v>
      </c>
      <c r="D1156" s="51">
        <v>548.94000000000005</v>
      </c>
      <c r="E1156" s="51">
        <v>45.745000000000005</v>
      </c>
      <c r="F1156" s="52" t="s">
        <v>166</v>
      </c>
      <c r="G1156" s="53" t="s">
        <v>167</v>
      </c>
      <c r="H1156" s="48" t="s">
        <v>48</v>
      </c>
      <c r="I1156" s="48" t="str">
        <f t="shared" ref="I1156:I1189" si="18">+F1156&amp;"-"&amp;H1156</f>
        <v>MADRE Y PADRE SOBREVIVIENTE-F</v>
      </c>
      <c r="J1156" s="54">
        <f>+VLOOKUP(I1156,[1]codpension!$A$4:$C$30,2,FALSE)</f>
        <v>7</v>
      </c>
      <c r="K1156" s="54">
        <f>+VLOOKUP(I1156,[1]codpension!$A$4:$D$30,4,FALSE)</f>
        <v>0</v>
      </c>
      <c r="L1156" s="54">
        <f>+VLOOKUP(I1156,[1]codpension!$A$4:$C$30,3,FALSE)</f>
        <v>0</v>
      </c>
    </row>
    <row r="1157" spans="1:12">
      <c r="A1157" s="48">
        <v>48</v>
      </c>
      <c r="B1157" s="91">
        <v>4</v>
      </c>
      <c r="C1157" s="51">
        <v>2311.6800000000003</v>
      </c>
      <c r="D1157" s="51">
        <v>577.92000000000007</v>
      </c>
      <c r="E1157" s="51">
        <v>48.160000000000004</v>
      </c>
      <c r="F1157" s="52" t="s">
        <v>166</v>
      </c>
      <c r="G1157" s="53" t="s">
        <v>167</v>
      </c>
      <c r="H1157" s="48" t="s">
        <v>48</v>
      </c>
      <c r="I1157" s="48" t="str">
        <f t="shared" si="18"/>
        <v>MADRE Y PADRE SOBREVIVIENTE-F</v>
      </c>
      <c r="J1157" s="54">
        <f>+VLOOKUP(I1157,[1]codpension!$A$4:$C$30,2,FALSE)</f>
        <v>7</v>
      </c>
      <c r="K1157" s="54">
        <f>+VLOOKUP(I1157,[1]codpension!$A$4:$D$30,4,FALSE)</f>
        <v>0</v>
      </c>
      <c r="L1157" s="54">
        <f>+VLOOKUP(I1157,[1]codpension!$A$4:$C$30,3,FALSE)</f>
        <v>0</v>
      </c>
    </row>
    <row r="1158" spans="1:12">
      <c r="A1158" s="48">
        <v>49</v>
      </c>
      <c r="B1158" s="91">
        <v>5</v>
      </c>
      <c r="C1158" s="51">
        <v>2600.1600000000003</v>
      </c>
      <c r="D1158" s="51">
        <v>520.03200000000004</v>
      </c>
      <c r="E1158" s="51">
        <v>43.336000000000006</v>
      </c>
      <c r="F1158" s="52" t="s">
        <v>166</v>
      </c>
      <c r="G1158" s="53" t="s">
        <v>167</v>
      </c>
      <c r="H1158" s="48" t="s">
        <v>48</v>
      </c>
      <c r="I1158" s="48" t="str">
        <f t="shared" si="18"/>
        <v>MADRE Y PADRE SOBREVIVIENTE-F</v>
      </c>
      <c r="J1158" s="54">
        <f>+VLOOKUP(I1158,[1]codpension!$A$4:$C$30,2,FALSE)</f>
        <v>7</v>
      </c>
      <c r="K1158" s="54">
        <f>+VLOOKUP(I1158,[1]codpension!$A$4:$D$30,4,FALSE)</f>
        <v>0</v>
      </c>
      <c r="L1158" s="54">
        <f>+VLOOKUP(I1158,[1]codpension!$A$4:$C$30,3,FALSE)</f>
        <v>0</v>
      </c>
    </row>
    <row r="1159" spans="1:12">
      <c r="A1159" s="48">
        <v>50</v>
      </c>
      <c r="B1159" s="91">
        <v>9</v>
      </c>
      <c r="C1159" s="51">
        <v>5858.88</v>
      </c>
      <c r="D1159" s="51">
        <v>650.98666666666668</v>
      </c>
      <c r="E1159" s="51">
        <v>54.248888888888892</v>
      </c>
      <c r="F1159" s="52" t="s">
        <v>166</v>
      </c>
      <c r="G1159" s="53" t="s">
        <v>167</v>
      </c>
      <c r="H1159" s="48" t="s">
        <v>48</v>
      </c>
      <c r="I1159" s="48" t="str">
        <f t="shared" si="18"/>
        <v>MADRE Y PADRE SOBREVIVIENTE-F</v>
      </c>
      <c r="J1159" s="54">
        <f>+VLOOKUP(I1159,[1]codpension!$A$4:$C$30,2,FALSE)</f>
        <v>7</v>
      </c>
      <c r="K1159" s="54">
        <f>+VLOOKUP(I1159,[1]codpension!$A$4:$D$30,4,FALSE)</f>
        <v>0</v>
      </c>
      <c r="L1159" s="54">
        <f>+VLOOKUP(I1159,[1]codpension!$A$4:$C$30,3,FALSE)</f>
        <v>0</v>
      </c>
    </row>
    <row r="1160" spans="1:12">
      <c r="A1160" s="48">
        <v>51</v>
      </c>
      <c r="B1160" s="91">
        <v>4</v>
      </c>
      <c r="C1160" s="51">
        <v>2003.04</v>
      </c>
      <c r="D1160" s="51">
        <v>500.76</v>
      </c>
      <c r="E1160" s="51">
        <v>41.73</v>
      </c>
      <c r="F1160" s="52" t="s">
        <v>166</v>
      </c>
      <c r="G1160" s="53" t="s">
        <v>167</v>
      </c>
      <c r="H1160" s="48" t="s">
        <v>48</v>
      </c>
      <c r="I1160" s="48" t="str">
        <f t="shared" si="18"/>
        <v>MADRE Y PADRE SOBREVIVIENTE-F</v>
      </c>
      <c r="J1160" s="54">
        <f>+VLOOKUP(I1160,[1]codpension!$A$4:$C$30,2,FALSE)</f>
        <v>7</v>
      </c>
      <c r="K1160" s="54">
        <f>+VLOOKUP(I1160,[1]codpension!$A$4:$D$30,4,FALSE)</f>
        <v>0</v>
      </c>
      <c r="L1160" s="54">
        <f>+VLOOKUP(I1160,[1]codpension!$A$4:$C$30,3,FALSE)</f>
        <v>0</v>
      </c>
    </row>
    <row r="1161" spans="1:12">
      <c r="A1161" s="48">
        <v>52</v>
      </c>
      <c r="B1161" s="91">
        <v>11</v>
      </c>
      <c r="C1161" s="51">
        <v>5817.36</v>
      </c>
      <c r="D1161" s="51">
        <v>528.85090909090911</v>
      </c>
      <c r="E1161" s="51">
        <v>44.07090909090909</v>
      </c>
      <c r="F1161" s="52" t="s">
        <v>166</v>
      </c>
      <c r="G1161" s="53" t="s">
        <v>167</v>
      </c>
      <c r="H1161" s="48" t="s">
        <v>48</v>
      </c>
      <c r="I1161" s="48" t="str">
        <f t="shared" si="18"/>
        <v>MADRE Y PADRE SOBREVIVIENTE-F</v>
      </c>
      <c r="J1161" s="54">
        <f>+VLOOKUP(I1161,[1]codpension!$A$4:$C$30,2,FALSE)</f>
        <v>7</v>
      </c>
      <c r="K1161" s="54">
        <f>+VLOOKUP(I1161,[1]codpension!$A$4:$D$30,4,FALSE)</f>
        <v>0</v>
      </c>
      <c r="L1161" s="54">
        <f>+VLOOKUP(I1161,[1]codpension!$A$4:$C$30,3,FALSE)</f>
        <v>0</v>
      </c>
    </row>
    <row r="1162" spans="1:12">
      <c r="A1162" s="48">
        <v>53</v>
      </c>
      <c r="B1162" s="91">
        <v>10</v>
      </c>
      <c r="C1162" s="51">
        <v>5472.48</v>
      </c>
      <c r="D1162" s="51">
        <v>547.24799999999993</v>
      </c>
      <c r="E1162" s="51">
        <v>45.603999999999992</v>
      </c>
      <c r="F1162" s="52" t="s">
        <v>166</v>
      </c>
      <c r="G1162" s="53" t="s">
        <v>167</v>
      </c>
      <c r="H1162" s="48" t="s">
        <v>48</v>
      </c>
      <c r="I1162" s="48" t="str">
        <f t="shared" si="18"/>
        <v>MADRE Y PADRE SOBREVIVIENTE-F</v>
      </c>
      <c r="J1162" s="54">
        <f>+VLOOKUP(I1162,[1]codpension!$A$4:$C$30,2,FALSE)</f>
        <v>7</v>
      </c>
      <c r="K1162" s="54">
        <f>+VLOOKUP(I1162,[1]codpension!$A$4:$D$30,4,FALSE)</f>
        <v>0</v>
      </c>
      <c r="L1162" s="54">
        <f>+VLOOKUP(I1162,[1]codpension!$A$4:$C$30,3,FALSE)</f>
        <v>0</v>
      </c>
    </row>
    <row r="1163" spans="1:12">
      <c r="A1163" s="48">
        <v>54</v>
      </c>
      <c r="B1163" s="91">
        <v>9</v>
      </c>
      <c r="C1163" s="51">
        <v>5069.2800000000007</v>
      </c>
      <c r="D1163" s="51">
        <v>563.25333333333344</v>
      </c>
      <c r="E1163" s="51">
        <v>46.937777777777789</v>
      </c>
      <c r="F1163" s="52" t="s">
        <v>166</v>
      </c>
      <c r="G1163" s="53" t="s">
        <v>167</v>
      </c>
      <c r="H1163" s="48" t="s">
        <v>48</v>
      </c>
      <c r="I1163" s="48" t="str">
        <f t="shared" si="18"/>
        <v>MADRE Y PADRE SOBREVIVIENTE-F</v>
      </c>
      <c r="J1163" s="54">
        <f>+VLOOKUP(I1163,[1]codpension!$A$4:$C$30,2,FALSE)</f>
        <v>7</v>
      </c>
      <c r="K1163" s="54">
        <f>+VLOOKUP(I1163,[1]codpension!$A$4:$D$30,4,FALSE)</f>
        <v>0</v>
      </c>
      <c r="L1163" s="54">
        <f>+VLOOKUP(I1163,[1]codpension!$A$4:$C$30,3,FALSE)</f>
        <v>0</v>
      </c>
    </row>
    <row r="1164" spans="1:12">
      <c r="A1164" s="48">
        <v>55</v>
      </c>
      <c r="B1164" s="91">
        <v>9</v>
      </c>
      <c r="C1164" s="51">
        <v>4724.88</v>
      </c>
      <c r="D1164" s="51">
        <v>524.98666666666668</v>
      </c>
      <c r="E1164" s="51">
        <v>43.748888888888892</v>
      </c>
      <c r="F1164" s="52" t="s">
        <v>166</v>
      </c>
      <c r="G1164" s="53" t="s">
        <v>167</v>
      </c>
      <c r="H1164" s="48" t="s">
        <v>48</v>
      </c>
      <c r="I1164" s="48" t="str">
        <f t="shared" si="18"/>
        <v>MADRE Y PADRE SOBREVIVIENTE-F</v>
      </c>
      <c r="J1164" s="54">
        <f>+VLOOKUP(I1164,[1]codpension!$A$4:$C$30,2,FALSE)</f>
        <v>7</v>
      </c>
      <c r="K1164" s="54">
        <f>+VLOOKUP(I1164,[1]codpension!$A$4:$D$30,4,FALSE)</f>
        <v>0</v>
      </c>
      <c r="L1164" s="54">
        <f>+VLOOKUP(I1164,[1]codpension!$A$4:$C$30,3,FALSE)</f>
        <v>0</v>
      </c>
    </row>
    <row r="1165" spans="1:12">
      <c r="A1165" s="48">
        <v>56</v>
      </c>
      <c r="B1165" s="91">
        <v>12</v>
      </c>
      <c r="C1165" s="51">
        <v>6650.6399999999994</v>
      </c>
      <c r="D1165" s="51">
        <v>554.21999999999991</v>
      </c>
      <c r="E1165" s="51">
        <v>46.184999999999995</v>
      </c>
      <c r="F1165" s="52" t="s">
        <v>166</v>
      </c>
      <c r="G1165" s="53" t="s">
        <v>167</v>
      </c>
      <c r="H1165" s="48" t="s">
        <v>48</v>
      </c>
      <c r="I1165" s="48" t="str">
        <f t="shared" si="18"/>
        <v>MADRE Y PADRE SOBREVIVIENTE-F</v>
      </c>
      <c r="J1165" s="54">
        <f>+VLOOKUP(I1165,[1]codpension!$A$4:$C$30,2,FALSE)</f>
        <v>7</v>
      </c>
      <c r="K1165" s="54">
        <f>+VLOOKUP(I1165,[1]codpension!$A$4:$D$30,4,FALSE)</f>
        <v>0</v>
      </c>
      <c r="L1165" s="54">
        <f>+VLOOKUP(I1165,[1]codpension!$A$4:$C$30,3,FALSE)</f>
        <v>0</v>
      </c>
    </row>
    <row r="1166" spans="1:12">
      <c r="A1166" s="48">
        <v>57</v>
      </c>
      <c r="B1166" s="91">
        <v>13</v>
      </c>
      <c r="C1166" s="51">
        <v>6947.76</v>
      </c>
      <c r="D1166" s="51">
        <v>534.44307692307689</v>
      </c>
      <c r="E1166" s="51">
        <v>44.536923076923074</v>
      </c>
      <c r="F1166" s="52" t="s">
        <v>166</v>
      </c>
      <c r="G1166" s="53" t="s">
        <v>167</v>
      </c>
      <c r="H1166" s="48" t="s">
        <v>48</v>
      </c>
      <c r="I1166" s="48" t="str">
        <f t="shared" si="18"/>
        <v>MADRE Y PADRE SOBREVIVIENTE-F</v>
      </c>
      <c r="J1166" s="54">
        <f>+VLOOKUP(I1166,[1]codpension!$A$4:$C$30,2,FALSE)</f>
        <v>7</v>
      </c>
      <c r="K1166" s="54">
        <f>+VLOOKUP(I1166,[1]codpension!$A$4:$D$30,4,FALSE)</f>
        <v>0</v>
      </c>
      <c r="L1166" s="54">
        <f>+VLOOKUP(I1166,[1]codpension!$A$4:$C$30,3,FALSE)</f>
        <v>0</v>
      </c>
    </row>
    <row r="1167" spans="1:12">
      <c r="A1167" s="48">
        <v>58</v>
      </c>
      <c r="B1167" s="91">
        <v>7</v>
      </c>
      <c r="C1167" s="51">
        <v>3867.1200000000003</v>
      </c>
      <c r="D1167" s="51">
        <v>552.4457142857143</v>
      </c>
      <c r="E1167" s="51">
        <v>46.037142857142861</v>
      </c>
      <c r="F1167" s="52" t="s">
        <v>166</v>
      </c>
      <c r="G1167" s="53" t="s">
        <v>167</v>
      </c>
      <c r="H1167" s="48" t="s">
        <v>48</v>
      </c>
      <c r="I1167" s="48" t="str">
        <f t="shared" si="18"/>
        <v>MADRE Y PADRE SOBREVIVIENTE-F</v>
      </c>
      <c r="J1167" s="54">
        <f>+VLOOKUP(I1167,[1]codpension!$A$4:$C$30,2,FALSE)</f>
        <v>7</v>
      </c>
      <c r="K1167" s="54">
        <f>+VLOOKUP(I1167,[1]codpension!$A$4:$D$30,4,FALSE)</f>
        <v>0</v>
      </c>
      <c r="L1167" s="54">
        <f>+VLOOKUP(I1167,[1]codpension!$A$4:$C$30,3,FALSE)</f>
        <v>0</v>
      </c>
    </row>
    <row r="1168" spans="1:12">
      <c r="A1168" s="48">
        <v>59</v>
      </c>
      <c r="B1168" s="91">
        <v>9</v>
      </c>
      <c r="C1168" s="51">
        <v>4974.7199999999993</v>
      </c>
      <c r="D1168" s="51">
        <v>552.74666666666656</v>
      </c>
      <c r="E1168" s="51">
        <v>46.062222222222211</v>
      </c>
      <c r="F1168" s="52" t="s">
        <v>166</v>
      </c>
      <c r="G1168" s="53" t="s">
        <v>167</v>
      </c>
      <c r="H1168" s="48" t="s">
        <v>48</v>
      </c>
      <c r="I1168" s="48" t="str">
        <f t="shared" si="18"/>
        <v>MADRE Y PADRE SOBREVIVIENTE-F</v>
      </c>
      <c r="J1168" s="54">
        <f>+VLOOKUP(I1168,[1]codpension!$A$4:$C$30,2,FALSE)</f>
        <v>7</v>
      </c>
      <c r="K1168" s="54">
        <f>+VLOOKUP(I1168,[1]codpension!$A$4:$D$30,4,FALSE)</f>
        <v>0</v>
      </c>
      <c r="L1168" s="54">
        <f>+VLOOKUP(I1168,[1]codpension!$A$4:$C$30,3,FALSE)</f>
        <v>0</v>
      </c>
    </row>
    <row r="1169" spans="1:12">
      <c r="A1169" s="48">
        <v>60</v>
      </c>
      <c r="B1169" s="91">
        <v>11</v>
      </c>
      <c r="C1169" s="51">
        <v>5759.2800000000007</v>
      </c>
      <c r="D1169" s="51">
        <v>523.57090909090914</v>
      </c>
      <c r="E1169" s="51">
        <v>43.630909090909093</v>
      </c>
      <c r="F1169" s="52" t="s">
        <v>166</v>
      </c>
      <c r="G1169" s="53" t="s">
        <v>167</v>
      </c>
      <c r="H1169" s="48" t="s">
        <v>48</v>
      </c>
      <c r="I1169" s="48" t="str">
        <f t="shared" si="18"/>
        <v>MADRE Y PADRE SOBREVIVIENTE-F</v>
      </c>
      <c r="J1169" s="54">
        <f>+VLOOKUP(I1169,[1]codpension!$A$4:$C$30,2,FALSE)</f>
        <v>7</v>
      </c>
      <c r="K1169" s="54">
        <f>+VLOOKUP(I1169,[1]codpension!$A$4:$D$30,4,FALSE)</f>
        <v>0</v>
      </c>
      <c r="L1169" s="54">
        <f>+VLOOKUP(I1169,[1]codpension!$A$4:$C$30,3,FALSE)</f>
        <v>0</v>
      </c>
    </row>
    <row r="1170" spans="1:12">
      <c r="A1170" s="48">
        <v>61</v>
      </c>
      <c r="B1170" s="91">
        <v>7</v>
      </c>
      <c r="C1170" s="51">
        <v>4765.92</v>
      </c>
      <c r="D1170" s="51">
        <v>680.84571428571428</v>
      </c>
      <c r="E1170" s="51">
        <v>56.737142857142857</v>
      </c>
      <c r="F1170" s="52" t="s">
        <v>166</v>
      </c>
      <c r="G1170" s="53" t="s">
        <v>167</v>
      </c>
      <c r="H1170" s="48" t="s">
        <v>48</v>
      </c>
      <c r="I1170" s="48" t="str">
        <f t="shared" si="18"/>
        <v>MADRE Y PADRE SOBREVIVIENTE-F</v>
      </c>
      <c r="J1170" s="54">
        <f>+VLOOKUP(I1170,[1]codpension!$A$4:$C$30,2,FALSE)</f>
        <v>7</v>
      </c>
      <c r="K1170" s="54">
        <f>+VLOOKUP(I1170,[1]codpension!$A$4:$D$30,4,FALSE)</f>
        <v>0</v>
      </c>
      <c r="L1170" s="54">
        <f>+VLOOKUP(I1170,[1]codpension!$A$4:$C$30,3,FALSE)</f>
        <v>0</v>
      </c>
    </row>
    <row r="1171" spans="1:12">
      <c r="A1171" s="48">
        <v>62</v>
      </c>
      <c r="B1171" s="91">
        <v>5</v>
      </c>
      <c r="C1171" s="51">
        <v>2713.68</v>
      </c>
      <c r="D1171" s="51">
        <v>542.73599999999999</v>
      </c>
      <c r="E1171" s="51">
        <v>45.228000000000002</v>
      </c>
      <c r="F1171" s="52" t="s">
        <v>166</v>
      </c>
      <c r="G1171" s="53" t="s">
        <v>167</v>
      </c>
      <c r="H1171" s="48" t="s">
        <v>48</v>
      </c>
      <c r="I1171" s="48" t="str">
        <f t="shared" si="18"/>
        <v>MADRE Y PADRE SOBREVIVIENTE-F</v>
      </c>
      <c r="J1171" s="54">
        <f>+VLOOKUP(I1171,[1]codpension!$A$4:$C$30,2,FALSE)</f>
        <v>7</v>
      </c>
      <c r="K1171" s="54">
        <f>+VLOOKUP(I1171,[1]codpension!$A$4:$D$30,4,FALSE)</f>
        <v>0</v>
      </c>
      <c r="L1171" s="54">
        <f>+VLOOKUP(I1171,[1]codpension!$A$4:$C$30,3,FALSE)</f>
        <v>0</v>
      </c>
    </row>
    <row r="1172" spans="1:12">
      <c r="A1172" s="48">
        <v>63</v>
      </c>
      <c r="B1172" s="91">
        <v>9</v>
      </c>
      <c r="C1172" s="51">
        <v>4741.92</v>
      </c>
      <c r="D1172" s="51">
        <v>526.88</v>
      </c>
      <c r="E1172" s="51">
        <v>43.906666666666666</v>
      </c>
      <c r="F1172" s="52" t="s">
        <v>166</v>
      </c>
      <c r="G1172" s="53" t="s">
        <v>167</v>
      </c>
      <c r="H1172" s="48" t="s">
        <v>48</v>
      </c>
      <c r="I1172" s="48" t="str">
        <f t="shared" si="18"/>
        <v>MADRE Y PADRE SOBREVIVIENTE-F</v>
      </c>
      <c r="J1172" s="54">
        <f>+VLOOKUP(I1172,[1]codpension!$A$4:$C$30,2,FALSE)</f>
        <v>7</v>
      </c>
      <c r="K1172" s="54">
        <f>+VLOOKUP(I1172,[1]codpension!$A$4:$D$30,4,FALSE)</f>
        <v>0</v>
      </c>
      <c r="L1172" s="54">
        <f>+VLOOKUP(I1172,[1]codpension!$A$4:$C$30,3,FALSE)</f>
        <v>0</v>
      </c>
    </row>
    <row r="1173" spans="1:12">
      <c r="A1173" s="48">
        <v>64</v>
      </c>
      <c r="B1173" s="91">
        <v>2</v>
      </c>
      <c r="C1173" s="51">
        <v>1135.44</v>
      </c>
      <c r="D1173" s="51">
        <v>567.72</v>
      </c>
      <c r="E1173" s="51">
        <v>47.31</v>
      </c>
      <c r="F1173" s="52" t="s">
        <v>166</v>
      </c>
      <c r="G1173" s="53" t="s">
        <v>167</v>
      </c>
      <c r="H1173" s="48" t="s">
        <v>48</v>
      </c>
      <c r="I1173" s="48" t="str">
        <f t="shared" si="18"/>
        <v>MADRE Y PADRE SOBREVIVIENTE-F</v>
      </c>
      <c r="J1173" s="54">
        <f>+VLOOKUP(I1173,[1]codpension!$A$4:$C$30,2,FALSE)</f>
        <v>7</v>
      </c>
      <c r="K1173" s="54">
        <f>+VLOOKUP(I1173,[1]codpension!$A$4:$D$30,4,FALSE)</f>
        <v>0</v>
      </c>
      <c r="L1173" s="54">
        <f>+VLOOKUP(I1173,[1]codpension!$A$4:$C$30,3,FALSE)</f>
        <v>0</v>
      </c>
    </row>
    <row r="1174" spans="1:12">
      <c r="A1174" s="48">
        <v>65</v>
      </c>
      <c r="B1174" s="91">
        <v>9</v>
      </c>
      <c r="C1174" s="51">
        <v>4754.6399999999994</v>
      </c>
      <c r="D1174" s="51">
        <v>528.29333333333329</v>
      </c>
      <c r="E1174" s="51">
        <v>44.024444444444441</v>
      </c>
      <c r="F1174" s="52" t="s">
        <v>166</v>
      </c>
      <c r="G1174" s="53" t="s">
        <v>167</v>
      </c>
      <c r="H1174" s="48" t="s">
        <v>48</v>
      </c>
      <c r="I1174" s="48" t="str">
        <f t="shared" si="18"/>
        <v>MADRE Y PADRE SOBREVIVIENTE-F</v>
      </c>
      <c r="J1174" s="54">
        <f>+VLOOKUP(I1174,[1]codpension!$A$4:$C$30,2,FALSE)</f>
        <v>7</v>
      </c>
      <c r="K1174" s="54">
        <f>+VLOOKUP(I1174,[1]codpension!$A$4:$D$30,4,FALSE)</f>
        <v>0</v>
      </c>
      <c r="L1174" s="54">
        <f>+VLOOKUP(I1174,[1]codpension!$A$4:$C$30,3,FALSE)</f>
        <v>0</v>
      </c>
    </row>
    <row r="1175" spans="1:12">
      <c r="A1175" s="48">
        <v>66</v>
      </c>
      <c r="B1175" s="91">
        <v>4</v>
      </c>
      <c r="C1175" s="51">
        <v>2220</v>
      </c>
      <c r="D1175" s="51">
        <v>555</v>
      </c>
      <c r="E1175" s="51">
        <v>46.25</v>
      </c>
      <c r="F1175" s="52" t="s">
        <v>166</v>
      </c>
      <c r="G1175" s="53" t="s">
        <v>167</v>
      </c>
      <c r="H1175" s="48" t="s">
        <v>48</v>
      </c>
      <c r="I1175" s="48" t="str">
        <f t="shared" si="18"/>
        <v>MADRE Y PADRE SOBREVIVIENTE-F</v>
      </c>
      <c r="J1175" s="54">
        <f>+VLOOKUP(I1175,[1]codpension!$A$4:$C$30,2,FALSE)</f>
        <v>7</v>
      </c>
      <c r="K1175" s="54">
        <f>+VLOOKUP(I1175,[1]codpension!$A$4:$D$30,4,FALSE)</f>
        <v>0</v>
      </c>
      <c r="L1175" s="54">
        <f>+VLOOKUP(I1175,[1]codpension!$A$4:$C$30,3,FALSE)</f>
        <v>0</v>
      </c>
    </row>
    <row r="1176" spans="1:12">
      <c r="A1176" s="48">
        <v>67</v>
      </c>
      <c r="B1176" s="91">
        <v>5</v>
      </c>
      <c r="C1176" s="51">
        <v>2591.04</v>
      </c>
      <c r="D1176" s="51">
        <v>518.20799999999997</v>
      </c>
      <c r="E1176" s="51">
        <v>43.183999999999997</v>
      </c>
      <c r="F1176" s="52" t="s">
        <v>166</v>
      </c>
      <c r="G1176" s="53" t="s">
        <v>167</v>
      </c>
      <c r="H1176" s="48" t="s">
        <v>48</v>
      </c>
      <c r="I1176" s="48" t="str">
        <f t="shared" si="18"/>
        <v>MADRE Y PADRE SOBREVIVIENTE-F</v>
      </c>
      <c r="J1176" s="54">
        <f>+VLOOKUP(I1176,[1]codpension!$A$4:$C$30,2,FALSE)</f>
        <v>7</v>
      </c>
      <c r="K1176" s="54">
        <f>+VLOOKUP(I1176,[1]codpension!$A$4:$D$30,4,FALSE)</f>
        <v>0</v>
      </c>
      <c r="L1176" s="54">
        <f>+VLOOKUP(I1176,[1]codpension!$A$4:$C$30,3,FALSE)</f>
        <v>0</v>
      </c>
    </row>
    <row r="1177" spans="1:12">
      <c r="A1177" s="48">
        <v>68</v>
      </c>
      <c r="B1177" s="91">
        <v>1</v>
      </c>
      <c r="C1177" s="51">
        <v>392.88</v>
      </c>
      <c r="D1177" s="51">
        <v>392.88</v>
      </c>
      <c r="E1177" s="51">
        <v>32.74</v>
      </c>
      <c r="F1177" s="52" t="s">
        <v>166</v>
      </c>
      <c r="G1177" s="53" t="s">
        <v>167</v>
      </c>
      <c r="H1177" s="48" t="s">
        <v>48</v>
      </c>
      <c r="I1177" s="48" t="str">
        <f t="shared" si="18"/>
        <v>MADRE Y PADRE SOBREVIVIENTE-F</v>
      </c>
      <c r="J1177" s="54">
        <f>+VLOOKUP(I1177,[1]codpension!$A$4:$C$30,2,FALSE)</f>
        <v>7</v>
      </c>
      <c r="K1177" s="54">
        <f>+VLOOKUP(I1177,[1]codpension!$A$4:$D$30,4,FALSE)</f>
        <v>0</v>
      </c>
      <c r="L1177" s="54">
        <f>+VLOOKUP(I1177,[1]codpension!$A$4:$C$30,3,FALSE)</f>
        <v>0</v>
      </c>
    </row>
    <row r="1178" spans="1:12">
      <c r="A1178" s="48">
        <v>69</v>
      </c>
      <c r="B1178" s="91">
        <v>3</v>
      </c>
      <c r="C1178" s="51">
        <v>1462.56</v>
      </c>
      <c r="D1178" s="51">
        <v>487.52</v>
      </c>
      <c r="E1178" s="51">
        <v>40.626666666666665</v>
      </c>
      <c r="F1178" s="52" t="s">
        <v>166</v>
      </c>
      <c r="G1178" s="53" t="s">
        <v>167</v>
      </c>
      <c r="H1178" s="48" t="s">
        <v>48</v>
      </c>
      <c r="I1178" s="48" t="str">
        <f t="shared" si="18"/>
        <v>MADRE Y PADRE SOBREVIVIENTE-F</v>
      </c>
      <c r="J1178" s="54">
        <f>+VLOOKUP(I1178,[1]codpension!$A$4:$C$30,2,FALSE)</f>
        <v>7</v>
      </c>
      <c r="K1178" s="54">
        <f>+VLOOKUP(I1178,[1]codpension!$A$4:$D$30,4,FALSE)</f>
        <v>0</v>
      </c>
      <c r="L1178" s="54">
        <f>+VLOOKUP(I1178,[1]codpension!$A$4:$C$30,3,FALSE)</f>
        <v>0</v>
      </c>
    </row>
    <row r="1179" spans="1:12">
      <c r="A1179" s="48">
        <v>70</v>
      </c>
      <c r="B1179" s="91">
        <v>3</v>
      </c>
      <c r="C1179" s="51">
        <v>1465.6799999999998</v>
      </c>
      <c r="D1179" s="51">
        <v>488.55999999999995</v>
      </c>
      <c r="E1179" s="51">
        <v>40.713333333333331</v>
      </c>
      <c r="F1179" s="52" t="s">
        <v>166</v>
      </c>
      <c r="G1179" s="53" t="s">
        <v>167</v>
      </c>
      <c r="H1179" s="48" t="s">
        <v>48</v>
      </c>
      <c r="I1179" s="48" t="str">
        <f t="shared" si="18"/>
        <v>MADRE Y PADRE SOBREVIVIENTE-F</v>
      </c>
      <c r="J1179" s="54">
        <f>+VLOOKUP(I1179,[1]codpension!$A$4:$C$30,2,FALSE)</f>
        <v>7</v>
      </c>
      <c r="K1179" s="54">
        <f>+VLOOKUP(I1179,[1]codpension!$A$4:$D$30,4,FALSE)</f>
        <v>0</v>
      </c>
      <c r="L1179" s="54">
        <f>+VLOOKUP(I1179,[1]codpension!$A$4:$C$30,3,FALSE)</f>
        <v>0</v>
      </c>
    </row>
    <row r="1180" spans="1:12">
      <c r="A1180" s="48">
        <v>72</v>
      </c>
      <c r="B1180" s="91">
        <v>1</v>
      </c>
      <c r="C1180" s="51">
        <v>444.24</v>
      </c>
      <c r="D1180" s="51">
        <v>444.24</v>
      </c>
      <c r="E1180" s="51">
        <v>37.020000000000003</v>
      </c>
      <c r="F1180" s="52" t="s">
        <v>166</v>
      </c>
      <c r="G1180" s="53" t="s">
        <v>167</v>
      </c>
      <c r="H1180" s="48" t="s">
        <v>48</v>
      </c>
      <c r="I1180" s="48" t="str">
        <f t="shared" si="18"/>
        <v>MADRE Y PADRE SOBREVIVIENTE-F</v>
      </c>
      <c r="J1180" s="54">
        <f>+VLOOKUP(I1180,[1]codpension!$A$4:$C$30,2,FALSE)</f>
        <v>7</v>
      </c>
      <c r="K1180" s="54">
        <f>+VLOOKUP(I1180,[1]codpension!$A$4:$D$30,4,FALSE)</f>
        <v>0</v>
      </c>
      <c r="L1180" s="54">
        <f>+VLOOKUP(I1180,[1]codpension!$A$4:$C$30,3,FALSE)</f>
        <v>0</v>
      </c>
    </row>
    <row r="1181" spans="1:12">
      <c r="A1181" s="48">
        <v>73</v>
      </c>
      <c r="B1181" s="91">
        <v>1</v>
      </c>
      <c r="C1181" s="51">
        <v>475.20000000000005</v>
      </c>
      <c r="D1181" s="51">
        <v>475.20000000000005</v>
      </c>
      <c r="E1181" s="51">
        <v>39.6</v>
      </c>
      <c r="F1181" s="52" t="s">
        <v>166</v>
      </c>
      <c r="G1181" s="53" t="s">
        <v>167</v>
      </c>
      <c r="H1181" s="48" t="s">
        <v>48</v>
      </c>
      <c r="I1181" s="48" t="str">
        <f t="shared" si="18"/>
        <v>MADRE Y PADRE SOBREVIVIENTE-F</v>
      </c>
      <c r="J1181" s="54">
        <f>+VLOOKUP(I1181,[1]codpension!$A$4:$C$30,2,FALSE)</f>
        <v>7</v>
      </c>
      <c r="K1181" s="54">
        <f>+VLOOKUP(I1181,[1]codpension!$A$4:$D$30,4,FALSE)</f>
        <v>0</v>
      </c>
      <c r="L1181" s="54">
        <f>+VLOOKUP(I1181,[1]codpension!$A$4:$C$30,3,FALSE)</f>
        <v>0</v>
      </c>
    </row>
    <row r="1182" spans="1:12">
      <c r="A1182" s="48">
        <v>74</v>
      </c>
      <c r="B1182" s="91">
        <v>1</v>
      </c>
      <c r="C1182" s="51">
        <v>429.84000000000003</v>
      </c>
      <c r="D1182" s="51">
        <v>429.84000000000003</v>
      </c>
      <c r="E1182" s="51">
        <v>35.82</v>
      </c>
      <c r="F1182" s="52" t="s">
        <v>166</v>
      </c>
      <c r="G1182" s="53" t="s">
        <v>167</v>
      </c>
      <c r="H1182" s="48" t="s">
        <v>48</v>
      </c>
      <c r="I1182" s="48" t="str">
        <f t="shared" si="18"/>
        <v>MADRE Y PADRE SOBREVIVIENTE-F</v>
      </c>
      <c r="J1182" s="54">
        <f>+VLOOKUP(I1182,[1]codpension!$A$4:$C$30,2,FALSE)</f>
        <v>7</v>
      </c>
      <c r="K1182" s="54">
        <f>+VLOOKUP(I1182,[1]codpension!$A$4:$D$30,4,FALSE)</f>
        <v>0</v>
      </c>
      <c r="L1182" s="54">
        <f>+VLOOKUP(I1182,[1]codpension!$A$4:$C$30,3,FALSE)</f>
        <v>0</v>
      </c>
    </row>
    <row r="1183" spans="1:12">
      <c r="A1183" s="48">
        <v>75</v>
      </c>
      <c r="B1183" s="91">
        <v>5</v>
      </c>
      <c r="C1183" s="51">
        <v>2475.36</v>
      </c>
      <c r="D1183" s="51">
        <v>495.072</v>
      </c>
      <c r="E1183" s="51">
        <v>41.256</v>
      </c>
      <c r="F1183" s="52" t="s">
        <v>166</v>
      </c>
      <c r="G1183" s="53" t="s">
        <v>167</v>
      </c>
      <c r="H1183" s="48" t="s">
        <v>48</v>
      </c>
      <c r="I1183" s="48" t="str">
        <f t="shared" si="18"/>
        <v>MADRE Y PADRE SOBREVIVIENTE-F</v>
      </c>
      <c r="J1183" s="54">
        <f>+VLOOKUP(I1183,[1]codpension!$A$4:$C$30,2,FALSE)</f>
        <v>7</v>
      </c>
      <c r="K1183" s="54">
        <f>+VLOOKUP(I1183,[1]codpension!$A$4:$D$30,4,FALSE)</f>
        <v>0</v>
      </c>
      <c r="L1183" s="54">
        <f>+VLOOKUP(I1183,[1]codpension!$A$4:$C$30,3,FALSE)</f>
        <v>0</v>
      </c>
    </row>
    <row r="1184" spans="1:12">
      <c r="A1184" s="48">
        <v>76</v>
      </c>
      <c r="B1184" s="91">
        <v>1</v>
      </c>
      <c r="C1184" s="51">
        <v>592.08000000000004</v>
      </c>
      <c r="D1184" s="51">
        <v>592.08000000000004</v>
      </c>
      <c r="E1184" s="51">
        <v>49.34</v>
      </c>
      <c r="F1184" s="52" t="s">
        <v>166</v>
      </c>
      <c r="G1184" s="53" t="s">
        <v>167</v>
      </c>
      <c r="H1184" s="48" t="s">
        <v>48</v>
      </c>
      <c r="I1184" s="48" t="str">
        <f t="shared" si="18"/>
        <v>MADRE Y PADRE SOBREVIVIENTE-F</v>
      </c>
      <c r="J1184" s="54">
        <f>+VLOOKUP(I1184,[1]codpension!$A$4:$C$30,2,FALSE)</f>
        <v>7</v>
      </c>
      <c r="K1184" s="54">
        <f>+VLOOKUP(I1184,[1]codpension!$A$4:$D$30,4,FALSE)</f>
        <v>0</v>
      </c>
      <c r="L1184" s="54">
        <f>+VLOOKUP(I1184,[1]codpension!$A$4:$C$30,3,FALSE)</f>
        <v>0</v>
      </c>
    </row>
    <row r="1185" spans="1:12">
      <c r="A1185" s="48">
        <v>77</v>
      </c>
      <c r="B1185" s="91">
        <v>1</v>
      </c>
      <c r="C1185" s="51">
        <v>490.79999999999995</v>
      </c>
      <c r="D1185" s="51">
        <v>490.79999999999995</v>
      </c>
      <c r="E1185" s="51">
        <v>40.9</v>
      </c>
      <c r="F1185" s="52" t="s">
        <v>166</v>
      </c>
      <c r="G1185" s="53" t="s">
        <v>167</v>
      </c>
      <c r="H1185" s="48" t="s">
        <v>48</v>
      </c>
      <c r="I1185" s="48" t="str">
        <f t="shared" si="18"/>
        <v>MADRE Y PADRE SOBREVIVIENTE-F</v>
      </c>
      <c r="J1185" s="54">
        <f>+VLOOKUP(I1185,[1]codpension!$A$4:$C$30,2,FALSE)</f>
        <v>7</v>
      </c>
      <c r="K1185" s="54">
        <f>+VLOOKUP(I1185,[1]codpension!$A$4:$D$30,4,FALSE)</f>
        <v>0</v>
      </c>
      <c r="L1185" s="54">
        <f>+VLOOKUP(I1185,[1]codpension!$A$4:$C$30,3,FALSE)</f>
        <v>0</v>
      </c>
    </row>
    <row r="1186" spans="1:12">
      <c r="A1186" s="48">
        <v>80</v>
      </c>
      <c r="B1186" s="91">
        <v>1</v>
      </c>
      <c r="C1186" s="51">
        <v>403.68</v>
      </c>
      <c r="D1186" s="51">
        <v>403.68</v>
      </c>
      <c r="E1186" s="51">
        <v>33.64</v>
      </c>
      <c r="F1186" s="52" t="s">
        <v>166</v>
      </c>
      <c r="G1186" s="53" t="s">
        <v>167</v>
      </c>
      <c r="H1186" s="48" t="s">
        <v>48</v>
      </c>
      <c r="I1186" s="48" t="str">
        <f t="shared" si="18"/>
        <v>MADRE Y PADRE SOBREVIVIENTE-F</v>
      </c>
      <c r="J1186" s="54">
        <f>+VLOOKUP(I1186,[1]codpension!$A$4:$C$30,2,FALSE)</f>
        <v>7</v>
      </c>
      <c r="K1186" s="54">
        <f>+VLOOKUP(I1186,[1]codpension!$A$4:$D$30,4,FALSE)</f>
        <v>0</v>
      </c>
      <c r="L1186" s="54">
        <f>+VLOOKUP(I1186,[1]codpension!$A$4:$C$30,3,FALSE)</f>
        <v>0</v>
      </c>
    </row>
    <row r="1187" spans="1:12">
      <c r="A1187" s="48">
        <v>81</v>
      </c>
      <c r="B1187" s="91">
        <v>1</v>
      </c>
      <c r="C1187" s="51">
        <v>392.88</v>
      </c>
      <c r="D1187" s="51">
        <v>392.88</v>
      </c>
      <c r="E1187" s="51">
        <v>32.74</v>
      </c>
      <c r="F1187" s="52" t="s">
        <v>166</v>
      </c>
      <c r="G1187" s="53" t="s">
        <v>167</v>
      </c>
      <c r="H1187" s="48" t="s">
        <v>48</v>
      </c>
      <c r="I1187" s="48" t="str">
        <f t="shared" si="18"/>
        <v>MADRE Y PADRE SOBREVIVIENTE-F</v>
      </c>
      <c r="J1187" s="54">
        <f>+VLOOKUP(I1187,[1]codpension!$A$4:$C$30,2,FALSE)</f>
        <v>7</v>
      </c>
      <c r="K1187" s="54">
        <f>+VLOOKUP(I1187,[1]codpension!$A$4:$D$30,4,FALSE)</f>
        <v>0</v>
      </c>
      <c r="L1187" s="54">
        <f>+VLOOKUP(I1187,[1]codpension!$A$4:$C$30,3,FALSE)</f>
        <v>0</v>
      </c>
    </row>
    <row r="1188" spans="1:12">
      <c r="A1188" s="48">
        <v>87</v>
      </c>
      <c r="B1188" s="91">
        <v>1</v>
      </c>
      <c r="C1188" s="51">
        <v>556.08000000000004</v>
      </c>
      <c r="D1188" s="51">
        <v>556.08000000000004</v>
      </c>
      <c r="E1188" s="51">
        <v>46.34</v>
      </c>
      <c r="F1188" s="52" t="s">
        <v>166</v>
      </c>
      <c r="G1188" s="53" t="s">
        <v>167</v>
      </c>
      <c r="H1188" s="48" t="s">
        <v>48</v>
      </c>
      <c r="I1188" s="48" t="str">
        <f t="shared" si="18"/>
        <v>MADRE Y PADRE SOBREVIVIENTE-F</v>
      </c>
      <c r="J1188" s="54">
        <f>+VLOOKUP(I1188,[1]codpension!$A$4:$C$30,2,FALSE)</f>
        <v>7</v>
      </c>
      <c r="K1188" s="54">
        <f>+VLOOKUP(I1188,[1]codpension!$A$4:$D$30,4,FALSE)</f>
        <v>0</v>
      </c>
      <c r="L1188" s="54">
        <f>+VLOOKUP(I1188,[1]codpension!$A$4:$C$30,3,FALSE)</f>
        <v>0</v>
      </c>
    </row>
    <row r="1189" spans="1:12" ht="15" thickBot="1">
      <c r="A1189" s="57">
        <v>90</v>
      </c>
      <c r="B1189" s="92">
        <v>1</v>
      </c>
      <c r="C1189" s="65">
        <v>553.91999999999996</v>
      </c>
      <c r="D1189" s="65">
        <v>553.91999999999996</v>
      </c>
      <c r="E1189" s="65">
        <v>46.16</v>
      </c>
      <c r="F1189" s="66" t="s">
        <v>166</v>
      </c>
      <c r="G1189" s="67" t="s">
        <v>167</v>
      </c>
      <c r="H1189" s="57" t="s">
        <v>48</v>
      </c>
      <c r="I1189" s="57" t="str">
        <f t="shared" si="18"/>
        <v>MADRE Y PADRE SOBREVIVIENTE-F</v>
      </c>
      <c r="J1189" s="68">
        <f>+VLOOKUP(I1189,[1]codpension!$A$4:$C$30,2,FALSE)</f>
        <v>7</v>
      </c>
      <c r="K1189" s="68">
        <f>+VLOOKUP(I1189,[1]codpension!$A$4:$D$30,4,FALSE)</f>
        <v>0</v>
      </c>
      <c r="L1189" s="68">
        <f>+VLOOKUP(I1189,[1]codpension!$A$4:$C$30,3,FALSE)</f>
        <v>0</v>
      </c>
    </row>
    <row r="1190" spans="1:12" ht="15" thickTop="1"/>
  </sheetData>
  <printOptions horizontalCentered="1" verticalCentered="1"/>
  <pageMargins left="0" right="0" top="0" bottom="0" header="0.31496062992125984" footer="0.31496062992125984"/>
  <pageSetup scale="7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 tint="0.89999084444715716"/>
  </sheetPr>
  <dimension ref="A1:M99"/>
  <sheetViews>
    <sheetView workbookViewId="0">
      <selection activeCell="F10" sqref="F10"/>
    </sheetView>
  </sheetViews>
  <sheetFormatPr baseColWidth="10" defaultRowHeight="14.25"/>
  <cols>
    <col min="1" max="1" width="8.25" bestFit="1" customWidth="1"/>
    <col min="2" max="2" width="6.125" bestFit="1" customWidth="1"/>
    <col min="3" max="3" width="5.125" bestFit="1" customWidth="1"/>
    <col min="4" max="4" width="10.125" style="2" bestFit="1" customWidth="1"/>
    <col min="5" max="5" width="11.25" style="2" bestFit="1" customWidth="1"/>
    <col min="6" max="6" width="11.75" style="2" bestFit="1" customWidth="1"/>
    <col min="7" max="7" width="9.75" style="2" bestFit="1" customWidth="1"/>
    <col min="8" max="8" width="18.875" style="2" customWidth="1"/>
    <col min="9" max="9" width="11.5" style="2"/>
    <col min="10" max="10" width="12.625" style="6" bestFit="1" customWidth="1"/>
    <col min="11" max="11" width="14.625" style="2" bestFit="1" customWidth="1"/>
    <col min="12" max="12" width="16.25" style="2" bestFit="1" customWidth="1"/>
    <col min="13" max="13" width="12.625" bestFit="1" customWidth="1"/>
  </cols>
  <sheetData>
    <row r="1" spans="1:13" ht="36" customHeight="1">
      <c r="A1" s="174" t="s">
        <v>171</v>
      </c>
      <c r="B1" s="174"/>
      <c r="C1" s="174"/>
      <c r="D1" s="174"/>
      <c r="E1" s="174"/>
      <c r="F1" s="174"/>
      <c r="G1" s="174"/>
      <c r="H1" s="174"/>
      <c r="I1"/>
      <c r="J1"/>
      <c r="K1"/>
      <c r="L1"/>
    </row>
    <row r="2" spans="1:13" ht="32.25" customHeight="1">
      <c r="A2" s="174" t="s">
        <v>169</v>
      </c>
      <c r="B2" s="174"/>
      <c r="C2" s="174"/>
      <c r="D2" s="174"/>
      <c r="E2" s="174"/>
      <c r="F2" s="174"/>
      <c r="G2" s="174"/>
      <c r="H2" s="174"/>
      <c r="I2"/>
      <c r="J2"/>
      <c r="K2"/>
      <c r="L2"/>
    </row>
    <row r="3" spans="1:13" s="3" customFormat="1" ht="75">
      <c r="A3" s="47" t="s">
        <v>185</v>
      </c>
      <c r="B3" s="47" t="s">
        <v>181</v>
      </c>
      <c r="C3" s="47" t="s">
        <v>182</v>
      </c>
      <c r="D3" s="97" t="s">
        <v>176</v>
      </c>
      <c r="E3" s="97" t="s">
        <v>186</v>
      </c>
      <c r="F3" s="97" t="s">
        <v>206</v>
      </c>
      <c r="G3" s="97" t="s">
        <v>187</v>
      </c>
      <c r="H3" s="97" t="s">
        <v>188</v>
      </c>
      <c r="I3"/>
      <c r="J3"/>
      <c r="K3"/>
      <c r="L3"/>
      <c r="M3"/>
    </row>
    <row r="4" spans="1:13">
      <c r="A4" s="53">
        <v>16</v>
      </c>
      <c r="B4" s="53" t="s">
        <v>0</v>
      </c>
      <c r="C4" s="53" t="s">
        <v>1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/>
      <c r="J4"/>
      <c r="K4"/>
      <c r="L4"/>
    </row>
    <row r="5" spans="1:13">
      <c r="A5" s="53">
        <v>17</v>
      </c>
      <c r="B5" s="53" t="s">
        <v>0</v>
      </c>
      <c r="C5" s="53" t="s">
        <v>2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/>
      <c r="J5"/>
      <c r="K5"/>
      <c r="L5"/>
    </row>
    <row r="6" spans="1:13">
      <c r="A6" s="53">
        <v>18</v>
      </c>
      <c r="B6" s="53" t="s">
        <v>0</v>
      </c>
      <c r="C6" s="53" t="s">
        <v>3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/>
      <c r="J6"/>
      <c r="K6"/>
      <c r="L6"/>
    </row>
    <row r="7" spans="1:13">
      <c r="A7" s="53">
        <v>19</v>
      </c>
      <c r="B7" s="53" t="s">
        <v>0</v>
      </c>
      <c r="C7" s="53" t="s">
        <v>4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/>
      <c r="J7"/>
      <c r="K7"/>
      <c r="L7"/>
    </row>
    <row r="8" spans="1:13">
      <c r="A8" s="53">
        <v>20</v>
      </c>
      <c r="B8" s="53" t="s">
        <v>0</v>
      </c>
      <c r="C8" s="53" t="s">
        <v>5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/>
      <c r="J8"/>
      <c r="K8"/>
      <c r="L8"/>
    </row>
    <row r="9" spans="1:13">
      <c r="A9" s="53">
        <v>21</v>
      </c>
      <c r="B9" s="53" t="s">
        <v>0</v>
      </c>
      <c r="C9" s="53" t="s">
        <v>6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/>
      <c r="J9"/>
      <c r="K9"/>
      <c r="L9"/>
    </row>
    <row r="10" spans="1:13">
      <c r="A10" s="53">
        <v>22</v>
      </c>
      <c r="B10" s="53" t="s">
        <v>0</v>
      </c>
      <c r="C10" s="53" t="s">
        <v>7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/>
      <c r="J10"/>
      <c r="K10"/>
      <c r="L10"/>
    </row>
    <row r="11" spans="1:13">
      <c r="A11" s="53">
        <v>23</v>
      </c>
      <c r="B11" s="53" t="s">
        <v>0</v>
      </c>
      <c r="C11" s="53" t="s">
        <v>8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/>
      <c r="J11"/>
      <c r="K11"/>
      <c r="L11"/>
    </row>
    <row r="12" spans="1:13">
      <c r="A12" s="53">
        <v>24</v>
      </c>
      <c r="B12" s="53" t="s">
        <v>0</v>
      </c>
      <c r="C12" s="53" t="s">
        <v>9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/>
      <c r="J12"/>
      <c r="K12"/>
      <c r="L12"/>
    </row>
    <row r="13" spans="1:13">
      <c r="A13" s="53">
        <v>25</v>
      </c>
      <c r="B13" s="53" t="s">
        <v>0</v>
      </c>
      <c r="C13" s="53" t="s">
        <v>10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/>
      <c r="J13"/>
      <c r="K13"/>
      <c r="L13"/>
    </row>
    <row r="14" spans="1:13">
      <c r="A14" s="53">
        <v>26</v>
      </c>
      <c r="B14" s="53" t="s">
        <v>0</v>
      </c>
      <c r="C14" s="53" t="s">
        <v>11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/>
      <c r="J14"/>
      <c r="K14"/>
      <c r="L14"/>
    </row>
    <row r="15" spans="1:13">
      <c r="A15" s="53">
        <v>27</v>
      </c>
      <c r="B15" s="53" t="s">
        <v>0</v>
      </c>
      <c r="C15" s="53" t="s">
        <v>12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/>
      <c r="J15"/>
      <c r="K15"/>
      <c r="L15"/>
    </row>
    <row r="16" spans="1:13">
      <c r="A16" s="53">
        <v>28</v>
      </c>
      <c r="B16" s="53" t="s">
        <v>0</v>
      </c>
      <c r="C16" s="53" t="s">
        <v>13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/>
      <c r="J16"/>
      <c r="K16"/>
      <c r="L16"/>
    </row>
    <row r="17" spans="1:12">
      <c r="A17" s="53">
        <v>29</v>
      </c>
      <c r="B17" s="53" t="s">
        <v>0</v>
      </c>
      <c r="C17" s="53" t="s">
        <v>14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/>
      <c r="J17"/>
      <c r="K17"/>
      <c r="L17"/>
    </row>
    <row r="18" spans="1:12">
      <c r="A18" s="53">
        <v>30</v>
      </c>
      <c r="B18" s="53" t="s">
        <v>0</v>
      </c>
      <c r="C18" s="53" t="s">
        <v>15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/>
      <c r="J18"/>
      <c r="K18"/>
      <c r="L18"/>
    </row>
    <row r="19" spans="1:12">
      <c r="A19" s="53">
        <v>31</v>
      </c>
      <c r="B19" s="53" t="s">
        <v>0</v>
      </c>
      <c r="C19" s="53" t="s">
        <v>16</v>
      </c>
      <c r="D19" s="55"/>
      <c r="E19" s="55"/>
      <c r="F19" s="55"/>
      <c r="G19" s="55"/>
      <c r="H19" s="55"/>
      <c r="I19"/>
      <c r="J19"/>
      <c r="K19"/>
      <c r="L19"/>
    </row>
    <row r="20" spans="1:12">
      <c r="A20" s="53">
        <v>32</v>
      </c>
      <c r="B20" s="53" t="s">
        <v>0</v>
      </c>
      <c r="C20" s="53" t="s">
        <v>17</v>
      </c>
      <c r="D20" s="55">
        <v>3300.0000000000005</v>
      </c>
      <c r="E20" s="55">
        <v>1014.75</v>
      </c>
      <c r="F20" s="55">
        <v>49.125532987277381</v>
      </c>
      <c r="G20" s="55">
        <v>25</v>
      </c>
      <c r="H20" s="55">
        <v>4518.3027760034702</v>
      </c>
      <c r="I20"/>
      <c r="J20"/>
      <c r="K20"/>
      <c r="L20"/>
    </row>
    <row r="21" spans="1:12">
      <c r="A21" s="53">
        <v>33</v>
      </c>
      <c r="B21" s="53" t="s">
        <v>0</v>
      </c>
      <c r="C21" s="53" t="s">
        <v>18</v>
      </c>
      <c r="D21" s="55">
        <v>4950</v>
      </c>
      <c r="E21" s="55">
        <v>1027.94175</v>
      </c>
      <c r="F21" s="55">
        <v>55.020961663791951</v>
      </c>
      <c r="G21" s="55">
        <v>25</v>
      </c>
      <c r="H21" s="55">
        <v>5097.548377708471</v>
      </c>
      <c r="I21"/>
      <c r="J21"/>
      <c r="K21"/>
      <c r="L21"/>
    </row>
    <row r="22" spans="1:12">
      <c r="A22" s="53">
        <v>34</v>
      </c>
      <c r="B22" s="53" t="s">
        <v>0</v>
      </c>
      <c r="C22" s="53" t="s">
        <v>19</v>
      </c>
      <c r="D22" s="55">
        <v>7425.0000000000009</v>
      </c>
      <c r="E22" s="55">
        <v>1041.3049927499999</v>
      </c>
      <c r="F22" s="55">
        <v>61.084794510091996</v>
      </c>
      <c r="G22" s="55">
        <v>26</v>
      </c>
      <c r="H22" s="55">
        <v>5519.8588804399669</v>
      </c>
      <c r="I22"/>
      <c r="J22"/>
      <c r="K22"/>
      <c r="L22"/>
    </row>
    <row r="23" spans="1:12">
      <c r="A23" s="53">
        <v>35</v>
      </c>
      <c r="B23" s="53" t="s">
        <v>0</v>
      </c>
      <c r="C23" s="53" t="s">
        <v>20</v>
      </c>
      <c r="D23" s="55">
        <v>11137.5</v>
      </c>
      <c r="E23" s="55">
        <v>1054.8419576557496</v>
      </c>
      <c r="F23" s="55">
        <v>67.310412632959881</v>
      </c>
      <c r="G23" s="55">
        <v>26</v>
      </c>
      <c r="H23" s="55">
        <v>6153.1229192873061</v>
      </c>
      <c r="I23"/>
      <c r="J23"/>
      <c r="K23"/>
      <c r="L23"/>
    </row>
    <row r="24" spans="1:12">
      <c r="A24" s="53">
        <v>36</v>
      </c>
      <c r="B24" s="53" t="s">
        <v>0</v>
      </c>
      <c r="C24" s="53" t="s">
        <v>21</v>
      </c>
      <c r="D24" s="55">
        <v>16706.25</v>
      </c>
      <c r="E24" s="55">
        <v>1068.5549031052744</v>
      </c>
      <c r="F24" s="55">
        <v>73.689729180847095</v>
      </c>
      <c r="G24" s="55">
        <v>26</v>
      </c>
      <c r="H24" s="55">
        <v>6822.0710782759888</v>
      </c>
      <c r="I24"/>
      <c r="J24"/>
      <c r="K24"/>
      <c r="L24"/>
    </row>
    <row r="25" spans="1:12">
      <c r="A25" s="53">
        <v>37</v>
      </c>
      <c r="B25" s="53" t="s">
        <v>0</v>
      </c>
      <c r="C25" s="53" t="s">
        <v>22</v>
      </c>
      <c r="D25" s="55">
        <v>25059.375000000004</v>
      </c>
      <c r="E25" s="55">
        <v>1082.4461168456428</v>
      </c>
      <c r="F25" s="55">
        <v>79.977436337383466</v>
      </c>
      <c r="G25" s="55">
        <v>26</v>
      </c>
      <c r="H25" s="55">
        <v>7509.763595667393</v>
      </c>
      <c r="I25"/>
      <c r="J25"/>
      <c r="K25"/>
      <c r="L25"/>
    </row>
    <row r="26" spans="1:12">
      <c r="A26" s="53">
        <v>38</v>
      </c>
      <c r="B26" s="53" t="s">
        <v>0</v>
      </c>
      <c r="C26" s="53" t="s">
        <v>23</v>
      </c>
      <c r="D26" s="55">
        <v>37589.0625</v>
      </c>
      <c r="E26" s="55">
        <v>1096.5179163646362</v>
      </c>
      <c r="F26" s="55">
        <v>86.166100875058063</v>
      </c>
      <c r="G26" s="55">
        <v>26</v>
      </c>
      <c r="H26" s="55">
        <v>8216.3687376700327</v>
      </c>
      <c r="I26"/>
      <c r="J26"/>
      <c r="K26"/>
      <c r="L26"/>
    </row>
    <row r="27" spans="1:12">
      <c r="A27" s="53">
        <v>39</v>
      </c>
      <c r="B27" s="53" t="s">
        <v>0</v>
      </c>
      <c r="C27" s="53" t="s">
        <v>24</v>
      </c>
      <c r="D27" s="55">
        <v>36489.0625</v>
      </c>
      <c r="E27" s="55">
        <v>1110.7726492773761</v>
      </c>
      <c r="F27" s="55">
        <v>92.254001793749651</v>
      </c>
      <c r="G27" s="55">
        <v>27</v>
      </c>
      <c r="H27" s="55">
        <v>8620.9644430253684</v>
      </c>
      <c r="I27"/>
      <c r="J27"/>
      <c r="K27"/>
      <c r="L27"/>
    </row>
    <row r="28" spans="1:12">
      <c r="A28" s="53">
        <v>40</v>
      </c>
      <c r="B28" s="53" t="s">
        <v>0</v>
      </c>
      <c r="C28" s="53" t="s">
        <v>25</v>
      </c>
      <c r="D28" s="55">
        <v>35389.0625</v>
      </c>
      <c r="E28" s="55">
        <v>1125.2126937179821</v>
      </c>
      <c r="F28" s="55">
        <v>98.245521209217117</v>
      </c>
      <c r="G28" s="55">
        <v>27</v>
      </c>
      <c r="H28" s="55">
        <v>9337.3642147784958</v>
      </c>
      <c r="I28"/>
      <c r="J28"/>
      <c r="K28"/>
      <c r="L28"/>
    </row>
    <row r="29" spans="1:12">
      <c r="A29" s="53">
        <v>41</v>
      </c>
      <c r="B29" s="53" t="s">
        <v>0</v>
      </c>
      <c r="C29" s="53" t="s">
        <v>26</v>
      </c>
      <c r="D29" s="55">
        <v>34289.0625</v>
      </c>
      <c r="E29" s="55">
        <v>1139.8404587363157</v>
      </c>
      <c r="F29" s="55">
        <v>104.11729312997898</v>
      </c>
      <c r="G29" s="55">
        <v>27</v>
      </c>
      <c r="H29" s="55">
        <v>10059.231492388719</v>
      </c>
      <c r="I29"/>
      <c r="J29"/>
      <c r="K29"/>
      <c r="L29"/>
    </row>
    <row r="30" spans="1:12">
      <c r="A30" s="53">
        <v>42</v>
      </c>
      <c r="B30" s="53" t="s">
        <v>0</v>
      </c>
      <c r="C30" s="53" t="s">
        <v>27</v>
      </c>
      <c r="D30" s="55">
        <v>33189.0625</v>
      </c>
      <c r="E30" s="55">
        <v>1154.6583846998878</v>
      </c>
      <c r="F30" s="55">
        <v>109.89516041402099</v>
      </c>
      <c r="G30" s="55">
        <v>27</v>
      </c>
      <c r="H30" s="55">
        <v>10808.236829531608</v>
      </c>
      <c r="I30"/>
      <c r="J30"/>
      <c r="K30"/>
      <c r="L30"/>
    </row>
    <row r="31" spans="1:12">
      <c r="A31" s="53">
        <v>43</v>
      </c>
      <c r="B31" s="53" t="s">
        <v>0</v>
      </c>
      <c r="C31" s="53" t="s">
        <v>28</v>
      </c>
      <c r="D31" s="55">
        <v>32089.062500000004</v>
      </c>
      <c r="E31" s="55">
        <v>1169.6689437009863</v>
      </c>
      <c r="F31" s="55">
        <v>115.56398552496856</v>
      </c>
      <c r="G31" s="55">
        <v>27</v>
      </c>
      <c r="H31" s="55">
        <v>11574.780416443175</v>
      </c>
      <c r="I31"/>
      <c r="J31"/>
      <c r="K31"/>
      <c r="L31"/>
    </row>
    <row r="32" spans="1:12">
      <c r="A32" s="53">
        <v>44</v>
      </c>
      <c r="B32" s="53" t="s">
        <v>0</v>
      </c>
      <c r="C32" s="53" t="s">
        <v>29</v>
      </c>
      <c r="D32" s="55">
        <v>30989.062500000004</v>
      </c>
      <c r="E32" s="55">
        <v>1184.8746399690988</v>
      </c>
      <c r="F32" s="55">
        <v>121.12782372616644</v>
      </c>
      <c r="G32" s="55">
        <v>28</v>
      </c>
      <c r="H32" s="55">
        <v>11909.977784141558</v>
      </c>
      <c r="I32"/>
      <c r="J32"/>
      <c r="K32"/>
      <c r="L32"/>
    </row>
    <row r="33" spans="1:12">
      <c r="A33" s="53">
        <v>45</v>
      </c>
      <c r="B33" s="53" t="s">
        <v>0</v>
      </c>
      <c r="C33" s="53" t="s">
        <v>30</v>
      </c>
      <c r="D33" s="55">
        <v>29889.062500000004</v>
      </c>
      <c r="E33" s="55">
        <v>1200.278010288697</v>
      </c>
      <c r="F33" s="55">
        <v>126.58039379803959</v>
      </c>
      <c r="G33" s="55">
        <v>28</v>
      </c>
      <c r="H33" s="55">
        <v>12689.100581439725</v>
      </c>
      <c r="I33"/>
      <c r="J33"/>
      <c r="K33"/>
      <c r="L33"/>
    </row>
    <row r="34" spans="1:12">
      <c r="A34" s="53">
        <v>46</v>
      </c>
      <c r="B34" s="53" t="s">
        <v>0</v>
      </c>
      <c r="C34" s="53" t="s">
        <v>31</v>
      </c>
      <c r="D34" s="55">
        <v>28789.062500000004</v>
      </c>
      <c r="E34" s="55">
        <v>1215.8816244224499</v>
      </c>
      <c r="F34" s="55">
        <v>131.8798919302337</v>
      </c>
      <c r="G34" s="55">
        <v>28</v>
      </c>
      <c r="H34" s="55">
        <v>13481.368794306611</v>
      </c>
      <c r="I34"/>
      <c r="J34"/>
      <c r="K34"/>
      <c r="L34"/>
    </row>
    <row r="35" spans="1:12">
      <c r="A35" s="53">
        <v>47</v>
      </c>
      <c r="B35" s="53" t="s">
        <v>0</v>
      </c>
      <c r="C35" s="53" t="s">
        <v>32</v>
      </c>
      <c r="D35" s="55">
        <v>27689.062500000004</v>
      </c>
      <c r="E35" s="55">
        <v>1231.6880855399418</v>
      </c>
      <c r="F35" s="55">
        <v>137.03196645699492</v>
      </c>
      <c r="G35" s="55">
        <v>29</v>
      </c>
      <c r="H35" s="55">
        <v>13765.957859033066</v>
      </c>
      <c r="I35"/>
      <c r="J35"/>
      <c r="K35"/>
      <c r="L35"/>
    </row>
    <row r="36" spans="1:12">
      <c r="A36" s="53">
        <v>48</v>
      </c>
      <c r="B36" s="53" t="s">
        <v>0</v>
      </c>
      <c r="C36" s="53" t="s">
        <v>33</v>
      </c>
      <c r="D36" s="55">
        <v>26589.062500000004</v>
      </c>
      <c r="E36" s="55">
        <v>1247.7000306519608</v>
      </c>
      <c r="F36" s="55">
        <v>143.84824592921689</v>
      </c>
      <c r="G36" s="55">
        <v>29</v>
      </c>
      <c r="H36" s="55">
        <v>14702.152428374467</v>
      </c>
      <c r="I36"/>
      <c r="J36"/>
      <c r="K36"/>
      <c r="L36"/>
    </row>
    <row r="37" spans="1:12">
      <c r="A37" s="53">
        <v>49</v>
      </c>
      <c r="B37" s="53" t="s">
        <v>0</v>
      </c>
      <c r="C37" s="53" t="s">
        <v>34</v>
      </c>
      <c r="D37" s="55">
        <v>25489.062500000004</v>
      </c>
      <c r="E37" s="55">
        <v>1263.9201310504361</v>
      </c>
      <c r="F37" s="55">
        <v>150.68373112924402</v>
      </c>
      <c r="G37" s="55">
        <v>29</v>
      </c>
      <c r="H37" s="55">
        <v>15691.950067909922</v>
      </c>
      <c r="I37"/>
      <c r="J37"/>
      <c r="K37"/>
      <c r="L37"/>
    </row>
    <row r="38" spans="1:12">
      <c r="A38" s="53">
        <v>50</v>
      </c>
      <c r="B38" s="53" t="s">
        <v>0</v>
      </c>
      <c r="C38" s="53" t="s">
        <v>35</v>
      </c>
      <c r="D38" s="55">
        <v>24389.062500000004</v>
      </c>
      <c r="E38" s="55">
        <v>1280.3510927540917</v>
      </c>
      <c r="F38" s="55">
        <v>157.51135484245563</v>
      </c>
      <c r="G38" s="55">
        <v>29</v>
      </c>
      <c r="H38" s="55">
        <v>16703.061158628596</v>
      </c>
      <c r="I38"/>
      <c r="J38"/>
      <c r="K38"/>
      <c r="L38"/>
    </row>
    <row r="39" spans="1:12">
      <c r="A39" s="53">
        <v>51</v>
      </c>
      <c r="B39" s="53" t="s">
        <v>0</v>
      </c>
      <c r="C39" s="53" t="s">
        <v>36</v>
      </c>
      <c r="D39" s="55">
        <v>23289.062500000004</v>
      </c>
      <c r="E39" s="55">
        <v>1296.9956569598949</v>
      </c>
      <c r="F39" s="55">
        <v>164.66311960138498</v>
      </c>
      <c r="G39" s="55">
        <v>28</v>
      </c>
      <c r="H39" s="55">
        <v>18446.308906678576</v>
      </c>
      <c r="I39"/>
      <c r="J39"/>
      <c r="K39"/>
      <c r="L39"/>
    </row>
    <row r="40" spans="1:12">
      <c r="A40" s="53">
        <v>52</v>
      </c>
      <c r="B40" s="53" t="s">
        <v>0</v>
      </c>
      <c r="C40" s="53" t="s">
        <v>37</v>
      </c>
      <c r="D40" s="55">
        <v>20539.0625</v>
      </c>
      <c r="E40" s="55">
        <v>1313.8566005003734</v>
      </c>
      <c r="F40" s="55">
        <v>172.53126370969144</v>
      </c>
      <c r="G40" s="55">
        <v>28</v>
      </c>
      <c r="H40" s="55">
        <v>19658.235070950464</v>
      </c>
      <c r="I40"/>
      <c r="J40"/>
      <c r="K40"/>
      <c r="L40"/>
    </row>
    <row r="41" spans="1:12">
      <c r="A41" s="53">
        <v>53</v>
      </c>
      <c r="B41" s="53" t="s">
        <v>0</v>
      </c>
      <c r="C41" s="53" t="s">
        <v>38</v>
      </c>
      <c r="D41" s="55">
        <v>17789.0625</v>
      </c>
      <c r="E41" s="55">
        <v>1330.9367363068782</v>
      </c>
      <c r="F41" s="55">
        <v>182.859174900466</v>
      </c>
      <c r="G41" s="55">
        <v>28</v>
      </c>
      <c r="H41" s="55">
        <v>21164.906036066379</v>
      </c>
      <c r="I41"/>
      <c r="J41"/>
      <c r="K41"/>
      <c r="L41"/>
    </row>
    <row r="42" spans="1:12">
      <c r="A42" s="53">
        <v>54</v>
      </c>
      <c r="B42" s="53" t="s">
        <v>0</v>
      </c>
      <c r="C42" s="53" t="s">
        <v>39</v>
      </c>
      <c r="D42" s="55">
        <v>15039.062500000002</v>
      </c>
      <c r="E42" s="55">
        <v>1348.2389138788674</v>
      </c>
      <c r="F42" s="55">
        <v>193.24641015996633</v>
      </c>
      <c r="G42" s="55">
        <v>27</v>
      </c>
      <c r="H42" s="55">
        <v>23606.660348267906</v>
      </c>
      <c r="I42"/>
      <c r="J42"/>
      <c r="K42"/>
      <c r="L42"/>
    </row>
    <row r="43" spans="1:12">
      <c r="A43" s="53">
        <v>55</v>
      </c>
      <c r="B43" s="53" t="s">
        <v>0</v>
      </c>
      <c r="C43" s="53" t="s">
        <v>40</v>
      </c>
      <c r="D43" s="55">
        <v>12289.062500000002</v>
      </c>
      <c r="E43" s="55">
        <v>1365.7660197592925</v>
      </c>
      <c r="F43" s="55">
        <v>198.20672020435444</v>
      </c>
      <c r="G43" s="55">
        <v>27</v>
      </c>
      <c r="H43" s="55">
        <v>24757.650976662244</v>
      </c>
      <c r="I43"/>
      <c r="J43"/>
      <c r="K43"/>
      <c r="L43"/>
    </row>
    <row r="44" spans="1:12">
      <c r="A44" s="53">
        <v>56</v>
      </c>
      <c r="B44" s="53" t="s">
        <v>0</v>
      </c>
      <c r="C44" s="53" t="s">
        <v>41</v>
      </c>
      <c r="D44" s="55">
        <v>11674.609375000002</v>
      </c>
      <c r="E44" s="55">
        <v>1383.5209780161633</v>
      </c>
      <c r="F44" s="55">
        <v>202.95128790628758</v>
      </c>
      <c r="G44" s="55">
        <v>27</v>
      </c>
      <c r="H44" s="55">
        <v>25914.951254859425</v>
      </c>
      <c r="I44"/>
      <c r="J44"/>
      <c r="K44"/>
      <c r="L44"/>
    </row>
    <row r="45" spans="1:12">
      <c r="A45" s="53">
        <v>57</v>
      </c>
      <c r="B45" s="53" t="s">
        <v>0</v>
      </c>
      <c r="C45" s="53" t="s">
        <v>42</v>
      </c>
      <c r="D45" s="55">
        <v>11090.87890625</v>
      </c>
      <c r="E45" s="55">
        <v>1401.5067507303734</v>
      </c>
      <c r="F45" s="55">
        <v>207.54804205480434</v>
      </c>
      <c r="G45" s="55">
        <v>27</v>
      </c>
      <c r="H45" s="55">
        <v>27091.60502260489</v>
      </c>
      <c r="I45"/>
      <c r="J45"/>
      <c r="K45"/>
      <c r="L45"/>
    </row>
    <row r="46" spans="1:12">
      <c r="A46" s="53">
        <v>58</v>
      </c>
      <c r="B46" s="53" t="s">
        <v>0</v>
      </c>
      <c r="C46" s="53" t="s">
        <v>43</v>
      </c>
      <c r="D46" s="55">
        <v>10536.3349609375</v>
      </c>
      <c r="E46" s="55">
        <v>1419.7263384898681</v>
      </c>
      <c r="F46" s="55">
        <v>212.00927959805855</v>
      </c>
      <c r="G46" s="55">
        <v>27</v>
      </c>
      <c r="H46" s="55">
        <v>28307.040626221649</v>
      </c>
      <c r="I46"/>
      <c r="J46"/>
      <c r="K46"/>
      <c r="L46"/>
    </row>
    <row r="47" spans="1:12">
      <c r="A47" s="53">
        <v>59</v>
      </c>
      <c r="B47" s="53" t="s">
        <v>0</v>
      </c>
      <c r="C47" s="53" t="s">
        <v>44</v>
      </c>
      <c r="D47" s="55">
        <v>10009.518212890625</v>
      </c>
      <c r="E47" s="55">
        <v>1438.1827808902362</v>
      </c>
      <c r="F47" s="55">
        <v>216.31329526048273</v>
      </c>
      <c r="G47" s="55">
        <v>27</v>
      </c>
      <c r="H47" s="55">
        <v>29548.426577701026</v>
      </c>
      <c r="I47"/>
      <c r="J47"/>
      <c r="K47"/>
      <c r="L47"/>
    </row>
    <row r="48" spans="1:12">
      <c r="A48" s="53">
        <v>60</v>
      </c>
      <c r="B48" s="53" t="s">
        <v>0</v>
      </c>
      <c r="C48" s="53" t="s">
        <v>45</v>
      </c>
      <c r="D48" s="55">
        <v>9509.0423022460927</v>
      </c>
      <c r="E48" s="55">
        <v>1456.8791570418091</v>
      </c>
      <c r="F48" s="55">
        <v>220.45820088230809</v>
      </c>
      <c r="G48" s="55">
        <v>27</v>
      </c>
      <c r="H48" s="55">
        <v>30799.875155571874</v>
      </c>
      <c r="I48"/>
      <c r="J48"/>
      <c r="K48"/>
      <c r="L48"/>
    </row>
    <row r="49" spans="1:12">
      <c r="A49" s="53">
        <v>61</v>
      </c>
      <c r="B49" s="53" t="s">
        <v>0</v>
      </c>
      <c r="C49" s="53" t="s">
        <v>46</v>
      </c>
      <c r="D49" s="55">
        <v>9033.5901871337883</v>
      </c>
      <c r="E49" s="55">
        <v>1475.8185860833526</v>
      </c>
      <c r="F49" s="55">
        <v>224.59273025515517</v>
      </c>
      <c r="G49" s="55">
        <v>27</v>
      </c>
      <c r="H49" s="55">
        <v>32074.960422456585</v>
      </c>
      <c r="I49"/>
      <c r="J49"/>
      <c r="K49"/>
      <c r="L49"/>
    </row>
    <row r="50" spans="1:12">
      <c r="A50" s="53">
        <v>62</v>
      </c>
      <c r="B50" s="53" t="s">
        <v>0</v>
      </c>
      <c r="C50" s="53" t="s">
        <v>47</v>
      </c>
      <c r="D50" s="55">
        <v>8581.9106777770976</v>
      </c>
      <c r="E50" s="55">
        <v>1495.0042277024361</v>
      </c>
      <c r="F50" s="55">
        <v>228.74930661669222</v>
      </c>
      <c r="G50" s="55">
        <v>28</v>
      </c>
      <c r="H50" s="55">
        <v>32151.673529125317</v>
      </c>
      <c r="I50"/>
      <c r="J50"/>
      <c r="K50"/>
      <c r="L50"/>
    </row>
    <row r="51" spans="1:12">
      <c r="A51" s="53">
        <v>16</v>
      </c>
      <c r="B51" s="53" t="s">
        <v>48</v>
      </c>
      <c r="C51" s="53" t="s">
        <v>49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/>
      <c r="J51"/>
      <c r="K51"/>
      <c r="L51"/>
    </row>
    <row r="52" spans="1:12">
      <c r="A52" s="53">
        <v>17</v>
      </c>
      <c r="B52" s="53" t="s">
        <v>48</v>
      </c>
      <c r="C52" s="53" t="s">
        <v>50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/>
      <c r="J52"/>
      <c r="K52"/>
      <c r="L52"/>
    </row>
    <row r="53" spans="1:12">
      <c r="A53" s="53">
        <v>18</v>
      </c>
      <c r="B53" s="53" t="s">
        <v>48</v>
      </c>
      <c r="C53" s="53" t="s">
        <v>51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/>
      <c r="J53"/>
      <c r="K53"/>
      <c r="L53"/>
    </row>
    <row r="54" spans="1:12">
      <c r="A54" s="53">
        <v>19</v>
      </c>
      <c r="B54" s="53" t="s">
        <v>48</v>
      </c>
      <c r="C54" s="53" t="s">
        <v>52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/>
      <c r="J54"/>
      <c r="K54"/>
      <c r="L54"/>
    </row>
    <row r="55" spans="1:12">
      <c r="A55" s="53">
        <v>20</v>
      </c>
      <c r="B55" s="53" t="s">
        <v>48</v>
      </c>
      <c r="C55" s="53" t="s">
        <v>53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/>
      <c r="J55"/>
      <c r="K55"/>
      <c r="L55"/>
    </row>
    <row r="56" spans="1:12">
      <c r="A56" s="53">
        <v>21</v>
      </c>
      <c r="B56" s="53" t="s">
        <v>48</v>
      </c>
      <c r="C56" s="53" t="s">
        <v>54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/>
      <c r="J56"/>
      <c r="K56"/>
      <c r="L56"/>
    </row>
    <row r="57" spans="1:12">
      <c r="A57" s="53">
        <v>22</v>
      </c>
      <c r="B57" s="53" t="s">
        <v>48</v>
      </c>
      <c r="C57" s="53" t="s">
        <v>55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/>
      <c r="J57"/>
      <c r="K57"/>
      <c r="L57"/>
    </row>
    <row r="58" spans="1:12">
      <c r="A58" s="53">
        <v>23</v>
      </c>
      <c r="B58" s="53" t="s">
        <v>48</v>
      </c>
      <c r="C58" s="53" t="s">
        <v>56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/>
      <c r="J58"/>
      <c r="K58"/>
      <c r="L58"/>
    </row>
    <row r="59" spans="1:12">
      <c r="A59" s="53">
        <v>24</v>
      </c>
      <c r="B59" s="53" t="s">
        <v>48</v>
      </c>
      <c r="C59" s="53" t="s">
        <v>57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/>
      <c r="J59"/>
      <c r="K59"/>
      <c r="L59"/>
    </row>
    <row r="60" spans="1:12">
      <c r="A60" s="53">
        <v>25</v>
      </c>
      <c r="B60" s="53" t="s">
        <v>48</v>
      </c>
      <c r="C60" s="53" t="s">
        <v>58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/>
      <c r="J60"/>
      <c r="K60"/>
      <c r="L60"/>
    </row>
    <row r="61" spans="1:12">
      <c r="A61" s="53">
        <v>26</v>
      </c>
      <c r="B61" s="53" t="s">
        <v>48</v>
      </c>
      <c r="C61" s="53" t="s">
        <v>59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/>
      <c r="J61"/>
      <c r="K61"/>
      <c r="L61"/>
    </row>
    <row r="62" spans="1:12">
      <c r="A62" s="53">
        <v>27</v>
      </c>
      <c r="B62" s="53" t="s">
        <v>48</v>
      </c>
      <c r="C62" s="53" t="s">
        <v>60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/>
      <c r="J62"/>
      <c r="K62"/>
      <c r="L62"/>
    </row>
    <row r="63" spans="1:12">
      <c r="A63" s="53">
        <v>28</v>
      </c>
      <c r="B63" s="53" t="s">
        <v>48</v>
      </c>
      <c r="C63" s="53" t="s">
        <v>61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/>
      <c r="J63"/>
      <c r="K63"/>
      <c r="L63"/>
    </row>
    <row r="64" spans="1:12">
      <c r="A64" s="53">
        <v>29</v>
      </c>
      <c r="B64" s="53" t="s">
        <v>48</v>
      </c>
      <c r="C64" s="53" t="s">
        <v>62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/>
      <c r="J64"/>
      <c r="K64"/>
      <c r="L64"/>
    </row>
    <row r="65" spans="1:12">
      <c r="A65" s="53">
        <v>30</v>
      </c>
      <c r="B65" s="53" t="s">
        <v>48</v>
      </c>
      <c r="C65" s="53" t="s">
        <v>63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/>
      <c r="J65"/>
      <c r="K65"/>
      <c r="L65"/>
    </row>
    <row r="66" spans="1:12">
      <c r="A66" s="53">
        <v>31</v>
      </c>
      <c r="B66" s="53" t="s">
        <v>48</v>
      </c>
      <c r="C66" s="53" t="s">
        <v>64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/>
      <c r="J66"/>
      <c r="K66"/>
      <c r="L66"/>
    </row>
    <row r="67" spans="1:12">
      <c r="A67" s="53">
        <v>32</v>
      </c>
      <c r="B67" s="53" t="s">
        <v>48</v>
      </c>
      <c r="C67" s="53" t="s">
        <v>65</v>
      </c>
      <c r="D67" s="55">
        <v>3300.0000000000005</v>
      </c>
      <c r="E67" s="55">
        <v>1014.75</v>
      </c>
      <c r="F67" s="55">
        <v>49.145013270744776</v>
      </c>
      <c r="G67" s="55">
        <v>25</v>
      </c>
      <c r="H67" s="55">
        <v>4540.4997056840293</v>
      </c>
      <c r="I67"/>
      <c r="J67"/>
      <c r="K67"/>
      <c r="L67"/>
    </row>
    <row r="68" spans="1:12">
      <c r="A68" s="53">
        <v>33</v>
      </c>
      <c r="B68" s="53" t="s">
        <v>48</v>
      </c>
      <c r="C68" s="53" t="s">
        <v>66</v>
      </c>
      <c r="D68" s="55">
        <v>4950</v>
      </c>
      <c r="E68" s="55">
        <v>1027.94175</v>
      </c>
      <c r="F68" s="55">
        <v>55.042131551209202</v>
      </c>
      <c r="G68" s="55">
        <v>26</v>
      </c>
      <c r="H68" s="55">
        <v>4948.8461543141057</v>
      </c>
      <c r="I68"/>
      <c r="J68"/>
      <c r="K68"/>
      <c r="L68"/>
    </row>
    <row r="69" spans="1:12">
      <c r="A69" s="53">
        <v>34</v>
      </c>
      <c r="B69" s="53" t="s">
        <v>48</v>
      </c>
      <c r="C69" s="53" t="s">
        <v>67</v>
      </c>
      <c r="D69" s="55">
        <v>7425.0000000000009</v>
      </c>
      <c r="E69" s="55">
        <v>1041.3049927499999</v>
      </c>
      <c r="F69" s="55">
        <v>61.100920076922264</v>
      </c>
      <c r="G69" s="55">
        <v>26</v>
      </c>
      <c r="H69" s="55">
        <v>5541.0365474269356</v>
      </c>
      <c r="I69"/>
      <c r="J69"/>
      <c r="K69"/>
      <c r="L69"/>
    </row>
    <row r="70" spans="1:12">
      <c r="A70" s="53">
        <v>35</v>
      </c>
      <c r="B70" s="53" t="s">
        <v>48</v>
      </c>
      <c r="C70" s="53" t="s">
        <v>68</v>
      </c>
      <c r="D70" s="55">
        <v>11137.5</v>
      </c>
      <c r="E70" s="55">
        <v>1054.8419576557496</v>
      </c>
      <c r="F70" s="55">
        <v>67.32198948648292</v>
      </c>
      <c r="G70" s="55">
        <v>26</v>
      </c>
      <c r="H70" s="55">
        <v>6172.2255654963237</v>
      </c>
      <c r="I70"/>
      <c r="J70"/>
      <c r="K70"/>
      <c r="L70"/>
    </row>
    <row r="71" spans="1:12">
      <c r="A71" s="53">
        <v>36</v>
      </c>
      <c r="B71" s="53" t="s">
        <v>48</v>
      </c>
      <c r="C71" s="53" t="s">
        <v>69</v>
      </c>
      <c r="D71" s="55">
        <v>16706.25</v>
      </c>
      <c r="E71" s="55">
        <v>1068.5549031052744</v>
      </c>
      <c r="F71" s="55">
        <v>73.704496197703037</v>
      </c>
      <c r="G71" s="55">
        <v>26</v>
      </c>
      <c r="H71" s="55">
        <v>6846.8077465783099</v>
      </c>
      <c r="I71"/>
      <c r="J71"/>
      <c r="K71"/>
      <c r="L71"/>
    </row>
    <row r="72" spans="1:12">
      <c r="A72" s="53">
        <v>37</v>
      </c>
      <c r="B72" s="53" t="s">
        <v>48</v>
      </c>
      <c r="C72" s="53" t="s">
        <v>70</v>
      </c>
      <c r="D72" s="55">
        <v>25059.375000000004</v>
      </c>
      <c r="E72" s="55">
        <v>1082.4461168456428</v>
      </c>
      <c r="F72" s="55">
        <v>79.987519152703385</v>
      </c>
      <c r="G72" s="55">
        <v>26</v>
      </c>
      <c r="H72" s="55">
        <v>7532.8682537445784</v>
      </c>
      <c r="I72"/>
      <c r="J72"/>
      <c r="K72"/>
      <c r="L72"/>
    </row>
    <row r="73" spans="1:12">
      <c r="A73" s="53">
        <v>38</v>
      </c>
      <c r="B73" s="53" t="s">
        <v>48</v>
      </c>
      <c r="C73" s="53" t="s">
        <v>71</v>
      </c>
      <c r="D73" s="55">
        <v>37589.0625</v>
      </c>
      <c r="E73" s="55">
        <v>1096.5179163646362</v>
      </c>
      <c r="F73" s="55">
        <v>86.174200483607152</v>
      </c>
      <c r="G73" s="55">
        <v>27</v>
      </c>
      <c r="H73" s="55">
        <v>7946.4753585943772</v>
      </c>
      <c r="I73"/>
      <c r="J73"/>
      <c r="K73"/>
      <c r="L73"/>
    </row>
    <row r="74" spans="1:12">
      <c r="A74" s="53">
        <v>39</v>
      </c>
      <c r="B74" s="53" t="s">
        <v>48</v>
      </c>
      <c r="C74" s="53" t="s">
        <v>72</v>
      </c>
      <c r="D74" s="55">
        <v>36489.0625</v>
      </c>
      <c r="E74" s="55">
        <v>1110.7726492773761</v>
      </c>
      <c r="F74" s="55">
        <v>92.256414501384938</v>
      </c>
      <c r="G74" s="55">
        <v>27</v>
      </c>
      <c r="H74" s="55">
        <v>8639.4880726973079</v>
      </c>
      <c r="I74"/>
      <c r="J74"/>
      <c r="K74"/>
      <c r="L74"/>
    </row>
    <row r="75" spans="1:12">
      <c r="A75" s="53">
        <v>40</v>
      </c>
      <c r="B75" s="53" t="s">
        <v>48</v>
      </c>
      <c r="C75" s="53" t="s">
        <v>73</v>
      </c>
      <c r="D75" s="55">
        <v>35389.0625</v>
      </c>
      <c r="E75" s="55">
        <v>1125.2126937179821</v>
      </c>
      <c r="F75" s="55">
        <v>98.243080421955995</v>
      </c>
      <c r="G75" s="55">
        <v>27</v>
      </c>
      <c r="H75" s="55">
        <v>9354.317765258078</v>
      </c>
      <c r="I75"/>
      <c r="J75"/>
      <c r="K75"/>
      <c r="L75"/>
    </row>
    <row r="76" spans="1:12">
      <c r="A76" s="53">
        <v>41</v>
      </c>
      <c r="B76" s="53" t="s">
        <v>48</v>
      </c>
      <c r="C76" s="53" t="s">
        <v>74</v>
      </c>
      <c r="D76" s="55">
        <v>34289.0625</v>
      </c>
      <c r="E76" s="55">
        <v>1139.8404587363157</v>
      </c>
      <c r="F76" s="55">
        <v>104.11503699958065</v>
      </c>
      <c r="G76" s="55">
        <v>27</v>
      </c>
      <c r="H76" s="55">
        <v>10079.931632601054</v>
      </c>
      <c r="I76"/>
      <c r="J76"/>
      <c r="K76"/>
      <c r="L76"/>
    </row>
    <row r="77" spans="1:12">
      <c r="A77" s="53">
        <v>42</v>
      </c>
      <c r="B77" s="53" t="s">
        <v>48</v>
      </c>
      <c r="C77" s="53" t="s">
        <v>75</v>
      </c>
      <c r="D77" s="55">
        <v>33189.0625</v>
      </c>
      <c r="E77" s="55">
        <v>1154.6583846998878</v>
      </c>
      <c r="F77" s="55">
        <v>109.89482862446431</v>
      </c>
      <c r="G77" s="55">
        <v>28</v>
      </c>
      <c r="H77" s="55">
        <v>10441.019196125408</v>
      </c>
      <c r="I77"/>
      <c r="J77"/>
      <c r="K77"/>
      <c r="L77"/>
    </row>
    <row r="78" spans="1:12">
      <c r="A78" s="53">
        <v>43</v>
      </c>
      <c r="B78" s="53" t="s">
        <v>48</v>
      </c>
      <c r="C78" s="53" t="s">
        <v>76</v>
      </c>
      <c r="D78" s="55">
        <v>32089.062500000004</v>
      </c>
      <c r="E78" s="55">
        <v>1169.6689437009863</v>
      </c>
      <c r="F78" s="55">
        <v>115.55624916054325</v>
      </c>
      <c r="G78" s="55">
        <v>28</v>
      </c>
      <c r="H78" s="55">
        <v>11171.7636036722</v>
      </c>
      <c r="I78"/>
      <c r="J78"/>
      <c r="K78"/>
      <c r="L78"/>
    </row>
    <row r="79" spans="1:12">
      <c r="A79" s="53">
        <v>44</v>
      </c>
      <c r="B79" s="53" t="s">
        <v>48</v>
      </c>
      <c r="C79" s="53" t="s">
        <v>77</v>
      </c>
      <c r="D79" s="55">
        <v>30989.062500000004</v>
      </c>
      <c r="E79" s="55">
        <v>1184.8746399690988</v>
      </c>
      <c r="F79" s="55">
        <v>121.11474468940676</v>
      </c>
      <c r="G79" s="55">
        <v>28</v>
      </c>
      <c r="H79" s="55">
        <v>11926.563535485815</v>
      </c>
      <c r="I79"/>
      <c r="J79"/>
      <c r="K79"/>
      <c r="L79"/>
    </row>
    <row r="80" spans="1:12">
      <c r="A80" s="53">
        <v>45</v>
      </c>
      <c r="B80" s="53" t="s">
        <v>48</v>
      </c>
      <c r="C80" s="53" t="s">
        <v>78</v>
      </c>
      <c r="D80" s="55">
        <v>29889.062500000004</v>
      </c>
      <c r="E80" s="55">
        <v>1200.278010288697</v>
      </c>
      <c r="F80" s="55">
        <v>126.55511350868626</v>
      </c>
      <c r="G80" s="55">
        <v>28</v>
      </c>
      <c r="H80" s="55">
        <v>12696.426544107082</v>
      </c>
      <c r="I80"/>
      <c r="J80"/>
      <c r="K80"/>
      <c r="L80"/>
    </row>
    <row r="81" spans="1:12">
      <c r="A81" s="53">
        <v>46</v>
      </c>
      <c r="B81" s="53" t="s">
        <v>48</v>
      </c>
      <c r="C81" s="53" t="s">
        <v>79</v>
      </c>
      <c r="D81" s="55">
        <v>28789.062500000004</v>
      </c>
      <c r="E81" s="55">
        <v>1215.8816244224499</v>
      </c>
      <c r="F81" s="55">
        <v>131.82498695902203</v>
      </c>
      <c r="G81" s="55">
        <v>29</v>
      </c>
      <c r="H81" s="55">
        <v>12962.45319586973</v>
      </c>
      <c r="I81"/>
      <c r="J81"/>
      <c r="K81"/>
      <c r="L81"/>
    </row>
    <row r="82" spans="1:12">
      <c r="A82" s="53">
        <v>47</v>
      </c>
      <c r="B82" s="53" t="s">
        <v>48</v>
      </c>
      <c r="C82" s="53" t="s">
        <v>80</v>
      </c>
      <c r="D82" s="55">
        <v>27689.062500000004</v>
      </c>
      <c r="E82" s="55">
        <v>1231.6880855399418</v>
      </c>
      <c r="F82" s="55">
        <v>136.94545385490093</v>
      </c>
      <c r="G82" s="55">
        <v>29</v>
      </c>
      <c r="H82" s="55">
        <v>13708.461339805461</v>
      </c>
      <c r="I82"/>
      <c r="J82"/>
      <c r="K82"/>
      <c r="L82"/>
    </row>
    <row r="83" spans="1:12">
      <c r="A83" s="53">
        <v>48</v>
      </c>
      <c r="B83" s="53" t="s">
        <v>48</v>
      </c>
      <c r="C83" s="53" t="s">
        <v>81</v>
      </c>
      <c r="D83" s="55">
        <v>26589.062500000004</v>
      </c>
      <c r="E83" s="55">
        <v>1247.7000306519608</v>
      </c>
      <c r="F83" s="55">
        <v>143.76911448318535</v>
      </c>
      <c r="G83" s="55">
        <v>29</v>
      </c>
      <c r="H83" s="55">
        <v>14656.02561217374</v>
      </c>
      <c r="I83"/>
      <c r="J83"/>
      <c r="K83"/>
      <c r="L83"/>
    </row>
    <row r="84" spans="1:12">
      <c r="A84" s="53">
        <v>49</v>
      </c>
      <c r="B84" s="53" t="s">
        <v>48</v>
      </c>
      <c r="C84" s="53" t="s">
        <v>82</v>
      </c>
      <c r="D84" s="55">
        <v>25489.062500000004</v>
      </c>
      <c r="E84" s="55">
        <v>1263.9201310504361</v>
      </c>
      <c r="F84" s="55">
        <v>150.59706346069896</v>
      </c>
      <c r="G84" s="55">
        <v>29</v>
      </c>
      <c r="H84" s="55">
        <v>15640.467722963785</v>
      </c>
      <c r="I84"/>
      <c r="J84"/>
      <c r="K84"/>
      <c r="L84"/>
    </row>
    <row r="85" spans="1:12">
      <c r="A85" s="53">
        <v>50</v>
      </c>
      <c r="B85" s="53" t="s">
        <v>48</v>
      </c>
      <c r="C85" s="53" t="s">
        <v>83</v>
      </c>
      <c r="D85" s="55">
        <v>24389.062500000004</v>
      </c>
      <c r="E85" s="55">
        <v>1280.3510927540917</v>
      </c>
      <c r="F85" s="55">
        <v>157.45435949919195</v>
      </c>
      <c r="G85" s="55">
        <v>29</v>
      </c>
      <c r="H85" s="55">
        <v>16688.821687466494</v>
      </c>
      <c r="I85"/>
      <c r="J85"/>
      <c r="K85"/>
      <c r="L85"/>
    </row>
    <row r="86" spans="1:12">
      <c r="A86" s="53">
        <v>51</v>
      </c>
      <c r="B86" s="53" t="s">
        <v>48</v>
      </c>
      <c r="C86" s="53" t="s">
        <v>84</v>
      </c>
      <c r="D86" s="55">
        <v>23289.062500000004</v>
      </c>
      <c r="E86" s="55">
        <v>1296.9956569598949</v>
      </c>
      <c r="F86" s="55">
        <v>164.64054294389047</v>
      </c>
      <c r="G86" s="55">
        <v>29</v>
      </c>
      <c r="H86" s="55">
        <v>17786.981029004324</v>
      </c>
      <c r="I86"/>
      <c r="J86"/>
      <c r="K86"/>
      <c r="L86"/>
    </row>
    <row r="87" spans="1:12">
      <c r="A87" s="53">
        <v>52</v>
      </c>
      <c r="B87" s="53" t="s">
        <v>48</v>
      </c>
      <c r="C87" s="53" t="s">
        <v>85</v>
      </c>
      <c r="D87" s="55">
        <v>20539.0625</v>
      </c>
      <c r="E87" s="55">
        <v>1313.8566005003734</v>
      </c>
      <c r="F87" s="55">
        <v>172.54248305152944</v>
      </c>
      <c r="G87" s="55">
        <v>28</v>
      </c>
      <c r="H87" s="55">
        <v>19733.221862074613</v>
      </c>
      <c r="I87"/>
      <c r="J87"/>
      <c r="K87"/>
      <c r="L87"/>
    </row>
    <row r="88" spans="1:12">
      <c r="A88" s="53">
        <v>53</v>
      </c>
      <c r="B88" s="53" t="s">
        <v>48</v>
      </c>
      <c r="C88" s="53" t="s">
        <v>86</v>
      </c>
      <c r="D88" s="55">
        <v>17789.0625</v>
      </c>
      <c r="E88" s="55">
        <v>1330.9367363068782</v>
      </c>
      <c r="F88" s="55">
        <v>182.89145481356806</v>
      </c>
      <c r="G88" s="55">
        <v>27</v>
      </c>
      <c r="H88" s="55">
        <v>22093.298007169004</v>
      </c>
      <c r="I88"/>
      <c r="J88"/>
      <c r="K88"/>
      <c r="L88"/>
    </row>
    <row r="89" spans="1:12">
      <c r="A89" s="53">
        <v>54</v>
      </c>
      <c r="B89" s="53" t="s">
        <v>48</v>
      </c>
      <c r="C89" s="53" t="s">
        <v>87</v>
      </c>
      <c r="D89" s="55">
        <v>15039.062500000002</v>
      </c>
      <c r="E89" s="55">
        <v>1348.2389138788674</v>
      </c>
      <c r="F89" s="55">
        <v>193.29714941151653</v>
      </c>
      <c r="G89" s="55">
        <v>26</v>
      </c>
      <c r="H89" s="55">
        <v>24654.412263852239</v>
      </c>
      <c r="I89"/>
      <c r="J89"/>
      <c r="K89"/>
      <c r="L89"/>
    </row>
    <row r="90" spans="1:12">
      <c r="A90" s="53">
        <v>55</v>
      </c>
      <c r="B90" s="53" t="s">
        <v>48</v>
      </c>
      <c r="C90" s="53" t="s">
        <v>88</v>
      </c>
      <c r="D90" s="55">
        <v>12289.062500000002</v>
      </c>
      <c r="E90" s="55">
        <v>1365.7660197592925</v>
      </c>
      <c r="F90" s="55">
        <v>198.25504334502827</v>
      </c>
      <c r="G90" s="55">
        <v>26</v>
      </c>
      <c r="H90" s="55">
        <v>25846.873068377598</v>
      </c>
      <c r="I90"/>
      <c r="J90"/>
      <c r="K90"/>
      <c r="L90"/>
    </row>
    <row r="91" spans="1:12">
      <c r="A91" s="53">
        <v>56</v>
      </c>
      <c r="B91" s="53" t="s">
        <v>48</v>
      </c>
      <c r="C91" s="53" t="s">
        <v>89</v>
      </c>
      <c r="D91" s="55">
        <v>11674.609375000002</v>
      </c>
      <c r="E91" s="55">
        <v>1383.5209780161633</v>
      </c>
      <c r="F91" s="55">
        <v>203.00063814211239</v>
      </c>
      <c r="G91" s="55">
        <v>26</v>
      </c>
      <c r="H91" s="55">
        <v>27051.192060551402</v>
      </c>
      <c r="I91"/>
      <c r="J91"/>
      <c r="K91"/>
      <c r="L91"/>
    </row>
    <row r="92" spans="1:12">
      <c r="A92" s="53">
        <v>57</v>
      </c>
      <c r="B92" s="53" t="s">
        <v>48</v>
      </c>
      <c r="C92" s="53" t="s">
        <v>90</v>
      </c>
      <c r="D92" s="55">
        <v>11090.87890625</v>
      </c>
      <c r="E92" s="55">
        <v>1401.5067507303734</v>
      </c>
      <c r="F92" s="55">
        <v>207.61543951084013</v>
      </c>
      <c r="G92" s="55">
        <v>27</v>
      </c>
      <c r="H92" s="55">
        <v>27232.247556018447</v>
      </c>
      <c r="I92"/>
      <c r="J92"/>
      <c r="K92"/>
      <c r="L92"/>
    </row>
    <row r="93" spans="1:12">
      <c r="L93"/>
    </row>
    <row r="94" spans="1:12">
      <c r="L94"/>
    </row>
    <row r="95" spans="1:12">
      <c r="L95"/>
    </row>
    <row r="96" spans="1:12">
      <c r="L96"/>
    </row>
    <row r="97" spans="12:12">
      <c r="L97"/>
    </row>
    <row r="98" spans="12:12">
      <c r="L98"/>
    </row>
    <row r="99" spans="12:12">
      <c r="L99"/>
    </row>
  </sheetData>
  <mergeCells count="2">
    <mergeCell ref="A1:H1"/>
    <mergeCell ref="A2:H2"/>
  </mergeCells>
  <printOptions horizontalCentered="1" verticalCentered="1"/>
  <pageMargins left="0" right="0" top="0" bottom="0" header="0.31496062992125984" footer="0.31496062992125984"/>
  <pageSetup scale="7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 tint="0.89999084444715716"/>
  </sheetPr>
  <dimension ref="A1:H95"/>
  <sheetViews>
    <sheetView workbookViewId="0">
      <selection activeCell="H3" sqref="H3:H4"/>
    </sheetView>
  </sheetViews>
  <sheetFormatPr baseColWidth="10" defaultRowHeight="14.25"/>
  <cols>
    <col min="1" max="1" width="8.25" customWidth="1"/>
    <col min="2" max="2" width="6.125" bestFit="1" customWidth="1"/>
    <col min="3" max="3" width="5.125" bestFit="1" customWidth="1"/>
    <col min="4" max="4" width="9.375" style="6" bestFit="1" customWidth="1"/>
    <col min="5" max="5" width="11.25" style="2" bestFit="1" customWidth="1"/>
    <col min="6" max="6" width="13.75" style="2" customWidth="1"/>
    <col min="7" max="7" width="9.75" bestFit="1" customWidth="1"/>
    <col min="8" max="8" width="41.75" style="2" bestFit="1" customWidth="1"/>
    <col min="11" max="11" width="14.625" bestFit="1" customWidth="1"/>
  </cols>
  <sheetData>
    <row r="1" spans="1:8" ht="15">
      <c r="A1" s="175" t="s">
        <v>170</v>
      </c>
      <c r="B1" s="175"/>
      <c r="C1" s="175"/>
      <c r="D1" s="175"/>
      <c r="E1" s="175"/>
      <c r="F1" s="175"/>
      <c r="G1" s="175"/>
      <c r="H1" s="175"/>
    </row>
    <row r="2" spans="1:8" ht="36.75" customHeight="1">
      <c r="A2" s="174" t="s">
        <v>197</v>
      </c>
      <c r="B2" s="174"/>
      <c r="C2" s="174"/>
      <c r="D2" s="174"/>
      <c r="E2" s="174"/>
      <c r="F2" s="174"/>
      <c r="G2" s="174"/>
      <c r="H2" s="174"/>
    </row>
    <row r="3" spans="1:8" hidden="1">
      <c r="A3" s="158"/>
      <c r="B3" s="158"/>
      <c r="C3" s="158"/>
      <c r="D3" s="159"/>
      <c r="E3" s="160"/>
      <c r="F3" s="160"/>
      <c r="G3" s="158"/>
      <c r="H3" s="160"/>
    </row>
    <row r="4" spans="1:8" hidden="1">
      <c r="A4" s="158"/>
      <c r="B4" s="158"/>
      <c r="C4" s="158"/>
      <c r="D4" s="159"/>
      <c r="E4" s="160"/>
      <c r="F4" s="160"/>
      <c r="G4" s="158"/>
      <c r="H4" s="160"/>
    </row>
    <row r="5" spans="1:8">
      <c r="A5" s="158"/>
      <c r="B5" s="158"/>
      <c r="C5" s="158"/>
      <c r="D5" s="159"/>
      <c r="E5" s="160"/>
      <c r="F5" s="160"/>
      <c r="G5" s="158"/>
      <c r="H5" s="160"/>
    </row>
    <row r="6" spans="1:8" ht="45">
      <c r="A6" s="98" t="s">
        <v>185</v>
      </c>
      <c r="B6" s="98" t="s">
        <v>181</v>
      </c>
      <c r="C6" s="98" t="s">
        <v>182</v>
      </c>
      <c r="D6" s="98" t="s">
        <v>176</v>
      </c>
      <c r="E6" s="98" t="s">
        <v>186</v>
      </c>
      <c r="F6" s="98" t="s">
        <v>207</v>
      </c>
      <c r="G6" s="98" t="s">
        <v>189</v>
      </c>
      <c r="H6" s="98" t="s">
        <v>190</v>
      </c>
    </row>
    <row r="7" spans="1:8">
      <c r="A7" s="53">
        <v>16</v>
      </c>
      <c r="B7" s="53" t="s">
        <v>0</v>
      </c>
      <c r="C7" s="53" t="s">
        <v>1</v>
      </c>
      <c r="D7" s="99">
        <v>38.379999999999995</v>
      </c>
      <c r="E7" s="55">
        <v>723.64364193446193</v>
      </c>
      <c r="F7" s="55">
        <v>11.090589851174201</v>
      </c>
      <c r="G7" s="53">
        <v>16</v>
      </c>
      <c r="H7" s="55">
        <v>1666.2155328727815</v>
      </c>
    </row>
    <row r="8" spans="1:8">
      <c r="A8" s="53">
        <v>17</v>
      </c>
      <c r="B8" s="53" t="s">
        <v>0</v>
      </c>
      <c r="C8" s="53" t="s">
        <v>2</v>
      </c>
      <c r="D8" s="99">
        <v>285</v>
      </c>
      <c r="E8" s="55">
        <v>746.02437312831137</v>
      </c>
      <c r="F8" s="55">
        <v>12.322877612415779</v>
      </c>
      <c r="G8" s="53">
        <v>16</v>
      </c>
      <c r="H8" s="55">
        <v>1923.8784990451013</v>
      </c>
    </row>
    <row r="9" spans="1:8">
      <c r="A9" s="53">
        <v>18</v>
      </c>
      <c r="B9" s="53" t="s">
        <v>0</v>
      </c>
      <c r="C9" s="53" t="s">
        <v>3</v>
      </c>
      <c r="D9" s="99">
        <v>950</v>
      </c>
      <c r="E9" s="55">
        <v>769.0972918848571</v>
      </c>
      <c r="F9" s="55">
        <v>13.692086236017532</v>
      </c>
      <c r="G9" s="53">
        <v>16</v>
      </c>
      <c r="H9" s="55">
        <v>2233.7205057086126</v>
      </c>
    </row>
    <row r="10" spans="1:8">
      <c r="A10" s="53">
        <v>19</v>
      </c>
      <c r="B10" s="53" t="s">
        <v>0</v>
      </c>
      <c r="C10" s="53" t="s">
        <v>4</v>
      </c>
      <c r="D10" s="99">
        <v>7600</v>
      </c>
      <c r="E10" s="55">
        <v>792.88380606686303</v>
      </c>
      <c r="F10" s="55">
        <v>15.21342915113059</v>
      </c>
      <c r="G10" s="53">
        <v>17</v>
      </c>
      <c r="H10" s="55">
        <v>2490.9618074282093</v>
      </c>
    </row>
    <row r="11" spans="1:8">
      <c r="A11" s="53">
        <v>20</v>
      </c>
      <c r="B11" s="53" t="s">
        <v>0</v>
      </c>
      <c r="C11" s="53" t="s">
        <v>5</v>
      </c>
      <c r="D11" s="99">
        <v>13300</v>
      </c>
      <c r="E11" s="55">
        <v>817.40598563594131</v>
      </c>
      <c r="F11" s="55">
        <v>16.903810167922877</v>
      </c>
      <c r="G11" s="53">
        <v>18</v>
      </c>
      <c r="H11" s="55">
        <v>2778.4077959443075</v>
      </c>
    </row>
    <row r="12" spans="1:8">
      <c r="A12" s="53">
        <v>21</v>
      </c>
      <c r="B12" s="53" t="s">
        <v>0</v>
      </c>
      <c r="C12" s="53" t="s">
        <v>6</v>
      </c>
      <c r="D12" s="99">
        <v>14250</v>
      </c>
      <c r="E12" s="55">
        <v>842.68658312983632</v>
      </c>
      <c r="F12" s="55">
        <v>18.782011297692087</v>
      </c>
      <c r="G12" s="53">
        <v>19</v>
      </c>
      <c r="H12" s="55">
        <v>3099.60846059802</v>
      </c>
    </row>
    <row r="13" spans="1:8">
      <c r="A13" s="53">
        <v>22</v>
      </c>
      <c r="B13" s="53" t="s">
        <v>0</v>
      </c>
      <c r="C13" s="53" t="s">
        <v>7</v>
      </c>
      <c r="D13" s="99">
        <v>15200</v>
      </c>
      <c r="E13" s="55">
        <v>868.74905477302707</v>
      </c>
      <c r="F13" s="55">
        <v>20.868901441880094</v>
      </c>
      <c r="G13" s="53">
        <v>19</v>
      </c>
      <c r="H13" s="55">
        <v>3595.2586450205849</v>
      </c>
    </row>
    <row r="14" spans="1:8">
      <c r="A14" s="53">
        <v>23</v>
      </c>
      <c r="B14" s="53" t="s">
        <v>0</v>
      </c>
      <c r="C14" s="53" t="s">
        <v>8</v>
      </c>
      <c r="D14" s="99">
        <v>15200</v>
      </c>
      <c r="E14" s="55">
        <v>895.61758224023424</v>
      </c>
      <c r="F14" s="55">
        <v>23.187668268755658</v>
      </c>
      <c r="G14" s="53">
        <v>20</v>
      </c>
      <c r="H14" s="55">
        <v>4006.6543306919975</v>
      </c>
    </row>
    <row r="15" spans="1:8">
      <c r="A15" s="53">
        <v>24</v>
      </c>
      <c r="B15" s="53" t="s">
        <v>0</v>
      </c>
      <c r="C15" s="53" t="s">
        <v>9</v>
      </c>
      <c r="D15" s="99">
        <v>15200</v>
      </c>
      <c r="E15" s="55">
        <v>942.75534972656226</v>
      </c>
      <c r="F15" s="55">
        <v>25.764075854172951</v>
      </c>
      <c r="G15" s="53">
        <v>21</v>
      </c>
      <c r="H15" s="55">
        <v>4560.3677539879691</v>
      </c>
    </row>
    <row r="16" spans="1:8">
      <c r="A16" s="53">
        <v>25</v>
      </c>
      <c r="B16" s="53" t="s">
        <v>0</v>
      </c>
      <c r="C16" s="53" t="s">
        <v>10</v>
      </c>
      <c r="D16" s="99">
        <v>15200</v>
      </c>
      <c r="E16" s="55">
        <v>992.37405234374967</v>
      </c>
      <c r="F16" s="55">
        <v>28.626750949081057</v>
      </c>
      <c r="G16" s="53">
        <v>21</v>
      </c>
      <c r="H16" s="55">
        <v>5395.0806641495828</v>
      </c>
    </row>
    <row r="17" spans="1:8">
      <c r="A17" s="53">
        <v>26</v>
      </c>
      <c r="B17" s="53" t="s">
        <v>0</v>
      </c>
      <c r="C17" s="53" t="s">
        <v>11</v>
      </c>
      <c r="D17" s="99">
        <v>15200</v>
      </c>
      <c r="E17" s="55">
        <v>1044.6042656249997</v>
      </c>
      <c r="F17" s="55">
        <v>31.807501054534509</v>
      </c>
      <c r="G17" s="53">
        <v>22</v>
      </c>
      <c r="H17" s="55">
        <v>6135.3452859210365</v>
      </c>
    </row>
    <row r="18" spans="1:8">
      <c r="A18" s="53">
        <v>27</v>
      </c>
      <c r="B18" s="53" t="s">
        <v>0</v>
      </c>
      <c r="C18" s="53" t="s">
        <v>12</v>
      </c>
      <c r="D18" s="99">
        <v>15200</v>
      </c>
      <c r="E18" s="55">
        <v>1099.5834374999999</v>
      </c>
      <c r="F18" s="55">
        <v>35.341667838371677</v>
      </c>
      <c r="G18" s="53">
        <v>22</v>
      </c>
      <c r="H18" s="55">
        <v>7253.8785778061092</v>
      </c>
    </row>
    <row r="19" spans="1:8">
      <c r="A19" s="53">
        <v>28</v>
      </c>
      <c r="B19" s="53" t="s">
        <v>0</v>
      </c>
      <c r="C19" s="53" t="s">
        <v>13</v>
      </c>
      <c r="D19" s="99">
        <v>15200</v>
      </c>
      <c r="E19" s="55">
        <v>1157.45625</v>
      </c>
      <c r="F19" s="55">
        <v>39.268519820412976</v>
      </c>
      <c r="G19" s="53">
        <v>23</v>
      </c>
      <c r="H19" s="55">
        <v>8243.2675882022158</v>
      </c>
    </row>
    <row r="20" spans="1:8">
      <c r="A20" s="53">
        <v>29</v>
      </c>
      <c r="B20" s="53" t="s">
        <v>0</v>
      </c>
      <c r="C20" s="53" t="s">
        <v>14</v>
      </c>
      <c r="D20" s="99">
        <v>15200</v>
      </c>
      <c r="E20" s="55">
        <v>1218.375</v>
      </c>
      <c r="F20" s="55">
        <v>43.631688689347747</v>
      </c>
      <c r="G20" s="53">
        <v>23</v>
      </c>
      <c r="H20" s="55">
        <v>9736.1649431074493</v>
      </c>
    </row>
    <row r="21" spans="1:8">
      <c r="A21" s="53">
        <v>30</v>
      </c>
      <c r="B21" s="53" t="s">
        <v>0</v>
      </c>
      <c r="C21" s="53" t="s">
        <v>15</v>
      </c>
      <c r="D21" s="99">
        <v>13680</v>
      </c>
      <c r="E21" s="55">
        <v>1282.5</v>
      </c>
      <c r="F21" s="55">
        <v>48.479654099275272</v>
      </c>
      <c r="G21" s="53">
        <v>23</v>
      </c>
      <c r="H21" s="55">
        <v>11496.062577550181</v>
      </c>
    </row>
    <row r="22" spans="1:8">
      <c r="A22" s="53">
        <v>31</v>
      </c>
      <c r="B22" s="53" t="s">
        <v>0</v>
      </c>
      <c r="C22" s="53" t="s">
        <v>16</v>
      </c>
      <c r="D22" s="99">
        <v>12312</v>
      </c>
      <c r="E22" s="55">
        <v>1282.5</v>
      </c>
      <c r="F22" s="55">
        <v>48.479654099275272</v>
      </c>
      <c r="G22" s="53">
        <v>24</v>
      </c>
      <c r="H22" s="55">
        <v>11215.67080736603</v>
      </c>
    </row>
    <row r="23" spans="1:8">
      <c r="A23" s="53">
        <v>32</v>
      </c>
      <c r="B23" s="53" t="s">
        <v>0</v>
      </c>
      <c r="C23" s="53" t="s">
        <v>17</v>
      </c>
      <c r="D23" s="99">
        <v>11080.8</v>
      </c>
      <c r="E23" s="55">
        <v>1299.1724999999999</v>
      </c>
      <c r="F23" s="55">
        <v>54.380959637934559</v>
      </c>
      <c r="G23" s="53">
        <v>24</v>
      </c>
      <c r="H23" s="55">
        <v>12851.681790632298</v>
      </c>
    </row>
    <row r="24" spans="1:8">
      <c r="A24" s="53">
        <v>33</v>
      </c>
      <c r="B24" s="53" t="s">
        <v>0</v>
      </c>
      <c r="C24" s="53" t="s">
        <v>18</v>
      </c>
      <c r="D24" s="99">
        <v>9972.7199999999993</v>
      </c>
      <c r="E24" s="55">
        <v>1316.0617424999998</v>
      </c>
      <c r="F24" s="55">
        <v>60.446447623342692</v>
      </c>
      <c r="G24" s="53">
        <v>25</v>
      </c>
      <c r="H24" s="55">
        <v>14028.247776180056</v>
      </c>
    </row>
    <row r="25" spans="1:8">
      <c r="A25" s="53">
        <v>34</v>
      </c>
      <c r="B25" s="53" t="s">
        <v>0</v>
      </c>
      <c r="C25" s="53" t="s">
        <v>19</v>
      </c>
      <c r="D25" s="99">
        <v>8975.4480000000003</v>
      </c>
      <c r="E25" s="55">
        <v>1333.1705451524997</v>
      </c>
      <c r="F25" s="55">
        <v>66.6723657857452</v>
      </c>
      <c r="G25" s="53">
        <v>25</v>
      </c>
      <c r="H25" s="55">
        <v>15800.239060334794</v>
      </c>
    </row>
    <row r="26" spans="1:8">
      <c r="A26" s="53">
        <v>35</v>
      </c>
      <c r="B26" s="53" t="s">
        <v>0</v>
      </c>
      <c r="C26" s="53" t="s">
        <v>20</v>
      </c>
      <c r="D26" s="99">
        <v>8077.9031999999997</v>
      </c>
      <c r="E26" s="55">
        <v>1350.5017622394819</v>
      </c>
      <c r="F26" s="55">
        <v>73.054313939909562</v>
      </c>
      <c r="G26" s="53">
        <v>25</v>
      </c>
      <c r="H26" s="55">
        <v>17678.570710984641</v>
      </c>
    </row>
    <row r="27" spans="1:8">
      <c r="A27" s="53">
        <v>36</v>
      </c>
      <c r="B27" s="53" t="s">
        <v>0</v>
      </c>
      <c r="C27" s="53" t="s">
        <v>21</v>
      </c>
      <c r="D27" s="99">
        <v>7270.1128800000006</v>
      </c>
      <c r="E27" s="55">
        <v>1368.0582851485949</v>
      </c>
      <c r="F27" s="55">
        <v>79.345232383728558</v>
      </c>
      <c r="G27" s="53">
        <v>25</v>
      </c>
      <c r="H27" s="55">
        <v>19611.03496836972</v>
      </c>
    </row>
    <row r="28" spans="1:8">
      <c r="A28" s="53">
        <v>37</v>
      </c>
      <c r="B28" s="53" t="s">
        <v>0</v>
      </c>
      <c r="C28" s="53" t="s">
        <v>22</v>
      </c>
      <c r="D28" s="99">
        <v>6543.1015920000009</v>
      </c>
      <c r="E28" s="55">
        <v>1385.8430428555266</v>
      </c>
      <c r="F28" s="55">
        <v>85.537444907493054</v>
      </c>
      <c r="G28" s="53">
        <v>25</v>
      </c>
      <c r="H28" s="55">
        <v>21597.621654388793</v>
      </c>
    </row>
    <row r="29" spans="1:8">
      <c r="A29" s="53">
        <v>38</v>
      </c>
      <c r="B29" s="53" t="s">
        <v>0</v>
      </c>
      <c r="C29" s="53" t="s">
        <v>23</v>
      </c>
      <c r="D29" s="99">
        <v>5888.7914328000006</v>
      </c>
      <c r="E29" s="55">
        <v>1403.8590024126484</v>
      </c>
      <c r="F29" s="55">
        <v>91.630064560167369</v>
      </c>
      <c r="G29" s="53">
        <v>25</v>
      </c>
      <c r="H29" s="55">
        <v>23640.374395520612</v>
      </c>
    </row>
    <row r="30" spans="1:8">
      <c r="A30" s="53">
        <v>39</v>
      </c>
      <c r="B30" s="53" t="s">
        <v>0</v>
      </c>
      <c r="C30" s="53" t="s">
        <v>24</v>
      </c>
      <c r="D30" s="99">
        <v>5299.9122895200017</v>
      </c>
      <c r="E30" s="55">
        <v>1422.1091694440127</v>
      </c>
      <c r="F30" s="55">
        <v>97.624995287410371</v>
      </c>
      <c r="G30" s="53">
        <v>26</v>
      </c>
      <c r="H30" s="55">
        <v>24746.316271719792</v>
      </c>
    </row>
    <row r="31" spans="1:8">
      <c r="A31" s="53">
        <v>40</v>
      </c>
      <c r="B31" s="53" t="s">
        <v>0</v>
      </c>
      <c r="C31" s="53" t="s">
        <v>25</v>
      </c>
      <c r="D31" s="99">
        <v>4769.9210605680009</v>
      </c>
      <c r="E31" s="55">
        <v>1440.5965886467848</v>
      </c>
      <c r="F31" s="55">
        <v>103.51369335043144</v>
      </c>
      <c r="G31" s="53">
        <v>26</v>
      </c>
      <c r="H31" s="55">
        <v>26816.161434643182</v>
      </c>
    </row>
    <row r="32" spans="1:8">
      <c r="A32" s="53">
        <v>41</v>
      </c>
      <c r="B32" s="53" t="s">
        <v>0</v>
      </c>
      <c r="C32" s="53" t="s">
        <v>26</v>
      </c>
      <c r="D32" s="99">
        <v>4292.9289545112015</v>
      </c>
      <c r="E32" s="55">
        <v>1459.3243442991929</v>
      </c>
      <c r="F32" s="55">
        <v>109.301562989394</v>
      </c>
      <c r="G32" s="53">
        <v>26</v>
      </c>
      <c r="H32" s="55">
        <v>28944.439249110961</v>
      </c>
    </row>
    <row r="33" spans="1:8">
      <c r="A33" s="53">
        <v>42</v>
      </c>
      <c r="B33" s="53" t="s">
        <v>0</v>
      </c>
      <c r="C33" s="53" t="s">
        <v>27</v>
      </c>
      <c r="D33" s="99">
        <v>3863.6360590600816</v>
      </c>
      <c r="E33" s="55">
        <v>1478.2955607750823</v>
      </c>
      <c r="F33" s="55">
        <v>114.98289440022145</v>
      </c>
      <c r="G33" s="53">
        <v>26</v>
      </c>
      <c r="H33" s="55">
        <v>31131.2648696088</v>
      </c>
    </row>
    <row r="34" spans="1:8">
      <c r="A34" s="53">
        <v>43</v>
      </c>
      <c r="B34" s="53" t="s">
        <v>0</v>
      </c>
      <c r="C34" s="53" t="s">
        <v>28</v>
      </c>
      <c r="D34" s="99">
        <v>3477.2724531540734</v>
      </c>
      <c r="E34" s="55">
        <v>1497.5134030651582</v>
      </c>
      <c r="F34" s="55">
        <v>120.55717040082737</v>
      </c>
      <c r="G34" s="53">
        <v>27</v>
      </c>
      <c r="H34" s="55">
        <v>32087.635921936013</v>
      </c>
    </row>
    <row r="35" spans="1:8">
      <c r="A35" s="53">
        <v>44</v>
      </c>
      <c r="B35" s="53" t="s">
        <v>0</v>
      </c>
      <c r="C35" s="53" t="s">
        <v>29</v>
      </c>
      <c r="D35" s="99">
        <v>3129.5452078386661</v>
      </c>
      <c r="E35" s="55">
        <v>1516.9810773050051</v>
      </c>
      <c r="F35" s="55">
        <v>126.01756684666606</v>
      </c>
      <c r="G35" s="53">
        <v>27</v>
      </c>
      <c r="H35" s="55">
        <v>34298.151013498435</v>
      </c>
    </row>
    <row r="36" spans="1:8">
      <c r="A36" s="53">
        <v>45</v>
      </c>
      <c r="B36" s="53" t="s">
        <v>0</v>
      </c>
      <c r="C36" s="53" t="s">
        <v>30</v>
      </c>
      <c r="D36" s="99">
        <v>2816.5906870547997</v>
      </c>
      <c r="E36" s="55">
        <v>1536.70183130997</v>
      </c>
      <c r="F36" s="55">
        <v>131.32843058987623</v>
      </c>
      <c r="G36" s="53">
        <v>27</v>
      </c>
      <c r="H36" s="55">
        <v>36558.841297599691</v>
      </c>
    </row>
    <row r="37" spans="1:8">
      <c r="A37" s="53">
        <v>46</v>
      </c>
      <c r="B37" s="53" t="s">
        <v>0</v>
      </c>
      <c r="C37" s="53" t="s">
        <v>31</v>
      </c>
      <c r="D37" s="99">
        <v>2534.9316183493197</v>
      </c>
      <c r="E37" s="55">
        <v>1556.6789551169993</v>
      </c>
      <c r="F37" s="55">
        <v>136.49024530655402</v>
      </c>
      <c r="G37" s="53">
        <v>28</v>
      </c>
      <c r="H37" s="55">
        <v>37371.249936598673</v>
      </c>
    </row>
    <row r="38" spans="1:8">
      <c r="A38" s="53">
        <v>47</v>
      </c>
      <c r="B38" s="53" t="s">
        <v>0</v>
      </c>
      <c r="C38" s="53" t="s">
        <v>32</v>
      </c>
      <c r="D38" s="99">
        <v>2281.4384565143882</v>
      </c>
      <c r="E38" s="55">
        <v>1576.91578153352</v>
      </c>
      <c r="F38" s="55">
        <v>143.33004224424658</v>
      </c>
      <c r="G38" s="53">
        <v>28</v>
      </c>
      <c r="H38" s="55">
        <v>40081.105979080283</v>
      </c>
    </row>
    <row r="39" spans="1:8">
      <c r="A39" s="53">
        <v>48</v>
      </c>
      <c r="B39" s="53" t="s">
        <v>0</v>
      </c>
      <c r="C39" s="53" t="s">
        <v>33</v>
      </c>
      <c r="D39" s="99">
        <v>2053.2946108629494</v>
      </c>
      <c r="E39" s="55">
        <v>1597.4156866934557</v>
      </c>
      <c r="F39" s="55">
        <v>150.17178668089525</v>
      </c>
      <c r="G39" s="53">
        <v>28</v>
      </c>
      <c r="H39" s="55">
        <v>42891.500125876169</v>
      </c>
    </row>
    <row r="40" spans="1:8">
      <c r="A40" s="53">
        <v>49</v>
      </c>
      <c r="B40" s="53" t="s">
        <v>0</v>
      </c>
      <c r="C40" s="53" t="s">
        <v>34</v>
      </c>
      <c r="D40" s="99">
        <v>1847.9651497766545</v>
      </c>
      <c r="E40" s="55">
        <v>1618.1820906204707</v>
      </c>
      <c r="F40" s="55">
        <v>157.0180712536359</v>
      </c>
      <c r="G40" s="53">
        <v>28</v>
      </c>
      <c r="H40" s="55">
        <v>45806.126223114836</v>
      </c>
    </row>
    <row r="41" spans="1:8">
      <c r="A41" s="53">
        <v>50</v>
      </c>
      <c r="B41" s="53" t="s">
        <v>0</v>
      </c>
      <c r="C41" s="53" t="s">
        <v>35</v>
      </c>
      <c r="D41" s="99">
        <v>1663.1686347989892</v>
      </c>
      <c r="E41" s="55">
        <v>1639.2184577985367</v>
      </c>
      <c r="F41" s="55">
        <v>164.20812187073312</v>
      </c>
      <c r="G41" s="53">
        <v>28</v>
      </c>
      <c r="H41" s="55">
        <v>48913.955664065004</v>
      </c>
    </row>
    <row r="42" spans="1:8">
      <c r="A42" s="53">
        <v>51</v>
      </c>
      <c r="B42" s="53" t="s">
        <v>0</v>
      </c>
      <c r="C42" s="53" t="s">
        <v>36</v>
      </c>
      <c r="D42" s="99">
        <v>1496.8517713190902</v>
      </c>
      <c r="E42" s="55">
        <v>1660.5282977499176</v>
      </c>
      <c r="F42" s="55">
        <v>172.10583638733038</v>
      </c>
      <c r="G42" s="53">
        <v>28</v>
      </c>
      <c r="H42" s="55">
        <v>52314.819370120676</v>
      </c>
    </row>
    <row r="43" spans="1:8">
      <c r="A43" s="53">
        <v>52</v>
      </c>
      <c r="B43" s="53" t="s">
        <v>0</v>
      </c>
      <c r="C43" s="53" t="s">
        <v>37</v>
      </c>
      <c r="D43" s="99">
        <v>1347.1665941871811</v>
      </c>
      <c r="E43" s="55">
        <v>1682.1151656206662</v>
      </c>
      <c r="F43" s="55">
        <v>182.44302978393844</v>
      </c>
      <c r="G43" s="53">
        <v>28</v>
      </c>
      <c r="H43" s="55">
        <v>56468.726983933622</v>
      </c>
    </row>
    <row r="44" spans="1:8">
      <c r="A44" s="53">
        <v>53</v>
      </c>
      <c r="B44" s="53" t="s">
        <v>0</v>
      </c>
      <c r="C44" s="53" t="s">
        <v>38</v>
      </c>
      <c r="D44" s="99">
        <v>1212.449934768463</v>
      </c>
      <c r="E44" s="55">
        <v>1703.9826627737348</v>
      </c>
      <c r="F44" s="55">
        <v>192.84176625264624</v>
      </c>
      <c r="G44" s="53">
        <v>27</v>
      </c>
      <c r="H44" s="55">
        <v>63200.191552055941</v>
      </c>
    </row>
    <row r="45" spans="1:8">
      <c r="A45" s="53">
        <v>54</v>
      </c>
      <c r="B45" s="53" t="s">
        <v>0</v>
      </c>
      <c r="C45" s="53" t="s">
        <v>39</v>
      </c>
      <c r="D45" s="99">
        <v>1091.2049412916167</v>
      </c>
      <c r="E45" s="55">
        <v>1726.1344373897932</v>
      </c>
      <c r="F45" s="55">
        <v>197.7941008767967</v>
      </c>
      <c r="G45" s="53">
        <v>27</v>
      </c>
      <c r="H45" s="55">
        <v>66330.367524513917</v>
      </c>
    </row>
    <row r="46" spans="1:8">
      <c r="A46" s="53">
        <v>55</v>
      </c>
      <c r="B46" s="53" t="s">
        <v>0</v>
      </c>
      <c r="C46" s="53" t="s">
        <v>40</v>
      </c>
      <c r="D46" s="99">
        <v>982.08444716245492</v>
      </c>
      <c r="E46" s="55">
        <v>1748.5741850758604</v>
      </c>
      <c r="F46" s="55">
        <v>202.53995045053338</v>
      </c>
      <c r="G46" s="53">
        <v>28</v>
      </c>
      <c r="H46" s="55">
        <v>66834.859060347473</v>
      </c>
    </row>
    <row r="47" spans="1:8">
      <c r="A47" s="53">
        <v>56</v>
      </c>
      <c r="B47" s="53" t="s">
        <v>0</v>
      </c>
      <c r="C47" s="53" t="s">
        <v>41</v>
      </c>
      <c r="D47" s="99">
        <v>883.87600244620955</v>
      </c>
      <c r="E47" s="55">
        <v>1771.3056494818466</v>
      </c>
      <c r="F47" s="55">
        <v>207.14171487102277</v>
      </c>
      <c r="G47" s="53">
        <v>28</v>
      </c>
      <c r="H47" s="55">
        <v>69960.968050475014</v>
      </c>
    </row>
    <row r="48" spans="1:8">
      <c r="A48" s="53">
        <v>57</v>
      </c>
      <c r="B48" s="53" t="s">
        <v>0</v>
      </c>
      <c r="C48" s="53" t="s">
        <v>42</v>
      </c>
      <c r="D48" s="99">
        <v>795.48840220158854</v>
      </c>
      <c r="E48" s="55">
        <v>1794.3326229251104</v>
      </c>
      <c r="F48" s="55">
        <v>211.59640523382834</v>
      </c>
      <c r="G48" s="53">
        <v>28</v>
      </c>
      <c r="H48" s="55">
        <v>73158.889365068782</v>
      </c>
    </row>
    <row r="49" spans="1:8">
      <c r="A49" s="53">
        <v>58</v>
      </c>
      <c r="B49" s="53" t="s">
        <v>0</v>
      </c>
      <c r="C49" s="53" t="s">
        <v>43</v>
      </c>
      <c r="D49" s="99">
        <v>715.93956198142973</v>
      </c>
      <c r="E49" s="55">
        <v>1817.6589470231368</v>
      </c>
      <c r="F49" s="55">
        <v>215.89229851843322</v>
      </c>
      <c r="G49" s="53">
        <v>29</v>
      </c>
      <c r="H49" s="55">
        <v>73478.395306503851</v>
      </c>
    </row>
    <row r="50" spans="1:8">
      <c r="A50" s="53">
        <v>59</v>
      </c>
      <c r="B50" s="53" t="s">
        <v>0</v>
      </c>
      <c r="C50" s="53" t="s">
        <v>44</v>
      </c>
      <c r="D50" s="99">
        <v>644.34560578328671</v>
      </c>
      <c r="E50" s="55">
        <v>1841.2885133344373</v>
      </c>
      <c r="F50" s="55">
        <v>220.04104194305484</v>
      </c>
      <c r="G50" s="53">
        <v>29</v>
      </c>
      <c r="H50" s="55">
        <v>76682.669460822101</v>
      </c>
    </row>
    <row r="51" spans="1:8">
      <c r="A51" s="53">
        <v>60</v>
      </c>
      <c r="B51" s="53" t="s">
        <v>0</v>
      </c>
      <c r="C51" s="53" t="s">
        <v>45</v>
      </c>
      <c r="D51" s="99">
        <v>579.9110452049581</v>
      </c>
      <c r="E51" s="55">
        <v>1865.2252640077845</v>
      </c>
      <c r="F51" s="55">
        <v>224.19321994123752</v>
      </c>
      <c r="G51" s="53">
        <v>30</v>
      </c>
      <c r="H51" s="55">
        <v>76922.875694307761</v>
      </c>
    </row>
    <row r="52" spans="1:8">
      <c r="A52" s="53">
        <v>61</v>
      </c>
      <c r="B52" s="53" t="s">
        <v>0</v>
      </c>
      <c r="C52" s="53" t="s">
        <v>46</v>
      </c>
      <c r="D52" s="99">
        <v>0</v>
      </c>
      <c r="E52" s="55">
        <v>0</v>
      </c>
      <c r="F52" s="55">
        <v>0</v>
      </c>
      <c r="G52" s="53">
        <v>0</v>
      </c>
      <c r="H52" s="55">
        <v>0</v>
      </c>
    </row>
    <row r="53" spans="1:8">
      <c r="A53" s="53">
        <v>62</v>
      </c>
      <c r="B53" s="53" t="s">
        <v>0</v>
      </c>
      <c r="C53" s="53" t="s">
        <v>47</v>
      </c>
      <c r="D53" s="99">
        <v>0</v>
      </c>
      <c r="E53" s="55">
        <v>0</v>
      </c>
      <c r="F53" s="55">
        <v>0</v>
      </c>
      <c r="G53" s="53">
        <v>0</v>
      </c>
      <c r="H53" s="55">
        <v>0</v>
      </c>
    </row>
    <row r="54" spans="1:8">
      <c r="A54" s="53">
        <v>16</v>
      </c>
      <c r="B54" s="53" t="s">
        <v>48</v>
      </c>
      <c r="C54" s="53" t="s">
        <v>49</v>
      </c>
      <c r="D54" s="99">
        <v>38.379999999999995</v>
      </c>
      <c r="E54" s="55">
        <v>723.64364193446193</v>
      </c>
      <c r="F54" s="55">
        <v>11.090589851174201</v>
      </c>
      <c r="G54" s="53">
        <v>14</v>
      </c>
      <c r="H54" s="55">
        <v>1666.2155328727813</v>
      </c>
    </row>
    <row r="55" spans="1:8">
      <c r="A55" s="53">
        <v>17</v>
      </c>
      <c r="B55" s="53" t="s">
        <v>48</v>
      </c>
      <c r="C55" s="53" t="s">
        <v>50</v>
      </c>
      <c r="D55" s="99">
        <v>285</v>
      </c>
      <c r="E55" s="55">
        <v>746.02437312831137</v>
      </c>
      <c r="F55" s="55">
        <v>12.322877612415779</v>
      </c>
      <c r="G55" s="53">
        <v>15</v>
      </c>
      <c r="H55" s="55">
        <v>1923.6407162925343</v>
      </c>
    </row>
    <row r="56" spans="1:8">
      <c r="A56" s="53">
        <v>18</v>
      </c>
      <c r="B56" s="53" t="s">
        <v>48</v>
      </c>
      <c r="C56" s="53" t="s">
        <v>51</v>
      </c>
      <c r="D56" s="99">
        <v>950</v>
      </c>
      <c r="E56" s="55">
        <v>769.0972918848571</v>
      </c>
      <c r="F56" s="55">
        <v>13.692086236017532</v>
      </c>
      <c r="G56" s="53">
        <v>16</v>
      </c>
      <c r="H56" s="55">
        <v>2232.9815077650051</v>
      </c>
    </row>
    <row r="57" spans="1:8">
      <c r="A57" s="53">
        <v>19</v>
      </c>
      <c r="B57" s="53" t="s">
        <v>48</v>
      </c>
      <c r="C57" s="53" t="s">
        <v>52</v>
      </c>
      <c r="D57" s="99">
        <v>7600</v>
      </c>
      <c r="E57" s="55">
        <v>792.88380606686303</v>
      </c>
      <c r="F57" s="55">
        <v>15.21342915113059</v>
      </c>
      <c r="G57" s="53">
        <v>17</v>
      </c>
      <c r="H57" s="55">
        <v>2490.2185356720038</v>
      </c>
    </row>
    <row r="58" spans="1:8">
      <c r="A58" s="53">
        <v>20</v>
      </c>
      <c r="B58" s="53" t="s">
        <v>48</v>
      </c>
      <c r="C58" s="53" t="s">
        <v>53</v>
      </c>
      <c r="D58" s="99">
        <v>13300</v>
      </c>
      <c r="E58" s="55">
        <v>817.40598563594131</v>
      </c>
      <c r="F58" s="55">
        <v>16.903810167922877</v>
      </c>
      <c r="G58" s="53">
        <v>17</v>
      </c>
      <c r="H58" s="55">
        <v>2777.6602256589617</v>
      </c>
    </row>
    <row r="59" spans="1:8">
      <c r="A59" s="53">
        <v>21</v>
      </c>
      <c r="B59" s="53" t="s">
        <v>48</v>
      </c>
      <c r="C59" s="53" t="s">
        <v>54</v>
      </c>
      <c r="D59" s="99">
        <v>14250</v>
      </c>
      <c r="E59" s="55">
        <v>842.68658312983632</v>
      </c>
      <c r="F59" s="55">
        <v>18.782011297692087</v>
      </c>
      <c r="G59" s="53">
        <v>18</v>
      </c>
      <c r="H59" s="55">
        <v>3098.8565669240488</v>
      </c>
    </row>
    <row r="60" spans="1:8">
      <c r="A60" s="53">
        <v>22</v>
      </c>
      <c r="B60" s="53" t="s">
        <v>48</v>
      </c>
      <c r="C60" s="53" t="s">
        <v>55</v>
      </c>
      <c r="D60" s="99">
        <v>15200</v>
      </c>
      <c r="E60" s="55">
        <v>868.74905477302707</v>
      </c>
      <c r="F60" s="55">
        <v>20.868901441880094</v>
      </c>
      <c r="G60" s="53">
        <v>19</v>
      </c>
      <c r="H60" s="55">
        <v>3593.7007680095448</v>
      </c>
    </row>
    <row r="61" spans="1:8">
      <c r="A61" s="53">
        <v>23</v>
      </c>
      <c r="B61" s="53" t="s">
        <v>48</v>
      </c>
      <c r="C61" s="53" t="s">
        <v>56</v>
      </c>
      <c r="D61" s="99">
        <v>15200</v>
      </c>
      <c r="E61" s="55">
        <v>895.61758224023424</v>
      </c>
      <c r="F61" s="55">
        <v>23.187668268755658</v>
      </c>
      <c r="G61" s="53">
        <v>19</v>
      </c>
      <c r="H61" s="55">
        <v>4005.0874440829552</v>
      </c>
    </row>
    <row r="62" spans="1:8">
      <c r="A62" s="53">
        <v>24</v>
      </c>
      <c r="B62" s="53" t="s">
        <v>48</v>
      </c>
      <c r="C62" s="53" t="s">
        <v>57</v>
      </c>
      <c r="D62" s="99">
        <v>15200</v>
      </c>
      <c r="E62" s="55">
        <v>942.75534972656226</v>
      </c>
      <c r="F62" s="55">
        <v>25.764075854172951</v>
      </c>
      <c r="G62" s="53">
        <v>20</v>
      </c>
      <c r="H62" s="55">
        <v>4558.7586278169374</v>
      </c>
    </row>
    <row r="63" spans="1:8">
      <c r="A63" s="53">
        <v>25</v>
      </c>
      <c r="B63" s="53" t="s">
        <v>48</v>
      </c>
      <c r="C63" s="53" t="s">
        <v>58</v>
      </c>
      <c r="D63" s="99">
        <v>15200</v>
      </c>
      <c r="E63" s="55">
        <v>992.37405234374967</v>
      </c>
      <c r="F63" s="55">
        <v>28.626750949081057</v>
      </c>
      <c r="G63" s="53">
        <v>20</v>
      </c>
      <c r="H63" s="55">
        <v>5392.2437979962551</v>
      </c>
    </row>
    <row r="64" spans="1:8">
      <c r="A64" s="53">
        <v>26</v>
      </c>
      <c r="B64" s="53" t="s">
        <v>48</v>
      </c>
      <c r="C64" s="53" t="s">
        <v>59</v>
      </c>
      <c r="D64" s="99">
        <v>15200</v>
      </c>
      <c r="E64" s="55">
        <v>1044.6042656249997</v>
      </c>
      <c r="F64" s="55">
        <v>31.807501054534509</v>
      </c>
      <c r="G64" s="53">
        <v>21</v>
      </c>
      <c r="H64" s="55">
        <v>6132.4319445569008</v>
      </c>
    </row>
    <row r="65" spans="1:8">
      <c r="A65" s="53">
        <v>27</v>
      </c>
      <c r="B65" s="53" t="s">
        <v>48</v>
      </c>
      <c r="C65" s="53" t="s">
        <v>60</v>
      </c>
      <c r="D65" s="99">
        <v>15200</v>
      </c>
      <c r="E65" s="55">
        <v>1099.5834374999999</v>
      </c>
      <c r="F65" s="55">
        <v>35.341667838371677</v>
      </c>
      <c r="G65" s="53">
        <v>21</v>
      </c>
      <c r="H65" s="55">
        <v>7249.2559623352299</v>
      </c>
    </row>
    <row r="66" spans="1:8">
      <c r="A66" s="53">
        <v>28</v>
      </c>
      <c r="B66" s="53" t="s">
        <v>48</v>
      </c>
      <c r="C66" s="53" t="s">
        <v>61</v>
      </c>
      <c r="D66" s="99">
        <v>15200</v>
      </c>
      <c r="E66" s="55">
        <v>1157.45625</v>
      </c>
      <c r="F66" s="55">
        <v>39.268519820412976</v>
      </c>
      <c r="G66" s="53">
        <v>21</v>
      </c>
      <c r="H66" s="55">
        <v>8238.5203579368699</v>
      </c>
    </row>
    <row r="67" spans="1:8">
      <c r="A67" s="53">
        <v>29</v>
      </c>
      <c r="B67" s="53" t="s">
        <v>48</v>
      </c>
      <c r="C67" s="53" t="s">
        <v>62</v>
      </c>
      <c r="D67" s="99">
        <v>15200</v>
      </c>
      <c r="E67" s="55">
        <v>1218.375</v>
      </c>
      <c r="F67" s="55">
        <v>43.631688689347747</v>
      </c>
      <c r="G67" s="53">
        <v>22</v>
      </c>
      <c r="H67" s="55">
        <v>9729.1345661155665</v>
      </c>
    </row>
    <row r="68" spans="1:8">
      <c r="A68" s="53">
        <v>30</v>
      </c>
      <c r="B68" s="53" t="s">
        <v>48</v>
      </c>
      <c r="C68" s="53" t="s">
        <v>63</v>
      </c>
      <c r="D68" s="99">
        <v>13680</v>
      </c>
      <c r="E68" s="55">
        <v>1282.5</v>
      </c>
      <c r="F68" s="55">
        <v>48.479654099275272</v>
      </c>
      <c r="G68" s="53">
        <v>22</v>
      </c>
      <c r="H68" s="55">
        <v>11486.146662743142</v>
      </c>
    </row>
    <row r="69" spans="1:8">
      <c r="A69" s="53">
        <v>31</v>
      </c>
      <c r="B69" s="53" t="s">
        <v>48</v>
      </c>
      <c r="C69" s="53" t="s">
        <v>64</v>
      </c>
      <c r="D69" s="99">
        <v>12312</v>
      </c>
      <c r="E69" s="55">
        <v>1282.5</v>
      </c>
      <c r="F69" s="55">
        <v>48.479654099275272</v>
      </c>
      <c r="G69" s="53">
        <v>22</v>
      </c>
      <c r="H69" s="55">
        <v>11205.996744139651</v>
      </c>
    </row>
    <row r="70" spans="1:8">
      <c r="A70" s="53">
        <v>32</v>
      </c>
      <c r="B70" s="53" t="s">
        <v>48</v>
      </c>
      <c r="C70" s="53" t="s">
        <v>65</v>
      </c>
      <c r="D70" s="99">
        <v>11080.8</v>
      </c>
      <c r="E70" s="55">
        <v>1299.1724999999999</v>
      </c>
      <c r="F70" s="55">
        <v>54.380959637934559</v>
      </c>
      <c r="G70" s="53">
        <v>23</v>
      </c>
      <c r="H70" s="55">
        <v>12839.019652608062</v>
      </c>
    </row>
    <row r="71" spans="1:8">
      <c r="A71" s="53">
        <v>33</v>
      </c>
      <c r="B71" s="53" t="s">
        <v>48</v>
      </c>
      <c r="C71" s="53" t="s">
        <v>66</v>
      </c>
      <c r="D71" s="99">
        <v>9972.7199999999993</v>
      </c>
      <c r="E71" s="55">
        <v>1316.0617424999998</v>
      </c>
      <c r="F71" s="55">
        <v>60.446447623342692</v>
      </c>
      <c r="G71" s="53">
        <v>23</v>
      </c>
      <c r="H71" s="55">
        <v>14575.617812547482</v>
      </c>
    </row>
    <row r="72" spans="1:8">
      <c r="A72" s="53">
        <v>34</v>
      </c>
      <c r="B72" s="53" t="s">
        <v>48</v>
      </c>
      <c r="C72" s="53" t="s">
        <v>67</v>
      </c>
      <c r="D72" s="99">
        <v>8975.4480000000003</v>
      </c>
      <c r="E72" s="55">
        <v>1333.1705451524997</v>
      </c>
      <c r="F72" s="55">
        <v>66.6723657857452</v>
      </c>
      <c r="G72" s="53">
        <v>23</v>
      </c>
      <c r="H72" s="55">
        <v>15784.808115428663</v>
      </c>
    </row>
    <row r="73" spans="1:8">
      <c r="A73" s="53">
        <v>35</v>
      </c>
      <c r="B73" s="53" t="s">
        <v>48</v>
      </c>
      <c r="C73" s="53" t="s">
        <v>68</v>
      </c>
      <c r="D73" s="99">
        <v>8077.9031999999997</v>
      </c>
      <c r="E73" s="55">
        <v>1350.5017622394819</v>
      </c>
      <c r="F73" s="55">
        <v>73.054313939909562</v>
      </c>
      <c r="G73" s="53">
        <v>23</v>
      </c>
      <c r="H73" s="55">
        <v>17660.581781689503</v>
      </c>
    </row>
    <row r="74" spans="1:8">
      <c r="A74" s="53">
        <v>36</v>
      </c>
      <c r="B74" s="53" t="s">
        <v>48</v>
      </c>
      <c r="C74" s="53" t="s">
        <v>69</v>
      </c>
      <c r="D74" s="99">
        <v>7270.1128800000006</v>
      </c>
      <c r="E74" s="55">
        <v>1368.0582851485949</v>
      </c>
      <c r="F74" s="55">
        <v>79.345232383728558</v>
      </c>
      <c r="G74" s="53">
        <v>23</v>
      </c>
      <c r="H74" s="55">
        <v>19590.943598349408</v>
      </c>
    </row>
    <row r="75" spans="1:8">
      <c r="A75" s="53">
        <v>37</v>
      </c>
      <c r="B75" s="53" t="s">
        <v>48</v>
      </c>
      <c r="C75" s="53" t="s">
        <v>70</v>
      </c>
      <c r="D75" s="99">
        <v>6543.1015920000009</v>
      </c>
      <c r="E75" s="55">
        <v>1385.8430428555266</v>
      </c>
      <c r="F75" s="55">
        <v>85.537444907493054</v>
      </c>
      <c r="G75" s="53">
        <v>24</v>
      </c>
      <c r="H75" s="55">
        <v>21576.052550115026</v>
      </c>
    </row>
    <row r="76" spans="1:8">
      <c r="A76" s="53">
        <v>38</v>
      </c>
      <c r="B76" s="53" t="s">
        <v>48</v>
      </c>
      <c r="C76" s="53" t="s">
        <v>71</v>
      </c>
      <c r="D76" s="99">
        <v>5888.7914328000006</v>
      </c>
      <c r="E76" s="55">
        <v>1403.8590024126484</v>
      </c>
      <c r="F76" s="55">
        <v>91.630064560167369</v>
      </c>
      <c r="G76" s="53">
        <v>24</v>
      </c>
      <c r="H76" s="55">
        <v>23617.971143453622</v>
      </c>
    </row>
    <row r="77" spans="1:8">
      <c r="A77" s="53">
        <v>39</v>
      </c>
      <c r="B77" s="53" t="s">
        <v>48</v>
      </c>
      <c r="C77" s="53" t="s">
        <v>72</v>
      </c>
      <c r="D77" s="99">
        <v>5299.9122895200017</v>
      </c>
      <c r="E77" s="55">
        <v>1422.1091694440127</v>
      </c>
      <c r="F77" s="55">
        <v>97.624995287410371</v>
      </c>
      <c r="G77" s="53">
        <v>24</v>
      </c>
      <c r="H77" s="55">
        <v>24724.175301628224</v>
      </c>
    </row>
    <row r="78" spans="1:8">
      <c r="A78" s="53">
        <v>40</v>
      </c>
      <c r="B78" s="53" t="s">
        <v>48</v>
      </c>
      <c r="C78" s="53" t="s">
        <v>73</v>
      </c>
      <c r="D78" s="99">
        <v>4769.9210605680009</v>
      </c>
      <c r="E78" s="55">
        <v>1440.5965886467848</v>
      </c>
      <c r="F78" s="55">
        <v>103.51369335043144</v>
      </c>
      <c r="G78" s="53">
        <v>25</v>
      </c>
      <c r="H78" s="55">
        <v>26793.932816815661</v>
      </c>
    </row>
    <row r="79" spans="1:8">
      <c r="A79" s="53">
        <v>41</v>
      </c>
      <c r="B79" s="53" t="s">
        <v>48</v>
      </c>
      <c r="C79" s="53" t="s">
        <v>74</v>
      </c>
      <c r="D79" s="99">
        <v>4292.9289545112015</v>
      </c>
      <c r="E79" s="55">
        <v>1459.3243442991929</v>
      </c>
      <c r="F79" s="55">
        <v>109.301562989394</v>
      </c>
      <c r="G79" s="53">
        <v>25</v>
      </c>
      <c r="H79" s="55">
        <v>28922.889728028917</v>
      </c>
    </row>
    <row r="80" spans="1:8">
      <c r="A80" s="53">
        <v>42</v>
      </c>
      <c r="B80" s="53" t="s">
        <v>48</v>
      </c>
      <c r="C80" s="53" t="s">
        <v>75</v>
      </c>
      <c r="D80" s="99">
        <v>3863.6360590600816</v>
      </c>
      <c r="E80" s="55">
        <v>1478.2955607750823</v>
      </c>
      <c r="F80" s="55">
        <v>114.98289440022145</v>
      </c>
      <c r="G80" s="53">
        <v>25</v>
      </c>
      <c r="H80" s="55">
        <v>29913.205866233264</v>
      </c>
    </row>
    <row r="81" spans="1:8">
      <c r="A81" s="53">
        <v>43</v>
      </c>
      <c r="B81" s="53" t="s">
        <v>48</v>
      </c>
      <c r="C81" s="53" t="s">
        <v>76</v>
      </c>
      <c r="D81" s="99">
        <v>3477.2724531540734</v>
      </c>
      <c r="E81" s="55">
        <v>1497.5134030651582</v>
      </c>
      <c r="F81" s="55">
        <v>120.55717040082737</v>
      </c>
      <c r="G81" s="53">
        <v>26</v>
      </c>
      <c r="H81" s="55">
        <v>32067.871632264214</v>
      </c>
    </row>
    <row r="82" spans="1:8">
      <c r="A82" s="53">
        <v>44</v>
      </c>
      <c r="B82" s="53" t="s">
        <v>48</v>
      </c>
      <c r="C82" s="53" t="s">
        <v>77</v>
      </c>
      <c r="D82" s="99">
        <v>3129.5452078386661</v>
      </c>
      <c r="E82" s="55">
        <v>1516.9810773050051</v>
      </c>
      <c r="F82" s="55">
        <v>126.01756684666606</v>
      </c>
      <c r="G82" s="53">
        <v>26</v>
      </c>
      <c r="H82" s="55">
        <v>34280.811085936788</v>
      </c>
    </row>
    <row r="83" spans="1:8">
      <c r="A83" s="53">
        <v>45</v>
      </c>
      <c r="B83" s="53" t="s">
        <v>48</v>
      </c>
      <c r="C83" s="53" t="s">
        <v>78</v>
      </c>
      <c r="D83" s="99">
        <v>2816.5906870547997</v>
      </c>
      <c r="E83" s="55">
        <v>1536.70183130997</v>
      </c>
      <c r="F83" s="55">
        <v>131.32843058987623</v>
      </c>
      <c r="G83" s="53">
        <v>26</v>
      </c>
      <c r="H83" s="55">
        <v>35139.328608949589</v>
      </c>
    </row>
    <row r="84" spans="1:8">
      <c r="A84" s="53">
        <v>46</v>
      </c>
      <c r="B84" s="53" t="s">
        <v>48</v>
      </c>
      <c r="C84" s="53" t="s">
        <v>79</v>
      </c>
      <c r="D84" s="99">
        <v>2534.9316183493197</v>
      </c>
      <c r="E84" s="55">
        <v>1556.6789551169993</v>
      </c>
      <c r="F84" s="55">
        <v>136.49024530655402</v>
      </c>
      <c r="G84" s="53">
        <v>26</v>
      </c>
      <c r="H84" s="55">
        <v>37357.507242750049</v>
      </c>
    </row>
    <row r="85" spans="1:8">
      <c r="A85" s="53">
        <v>47</v>
      </c>
      <c r="B85" s="53" t="s">
        <v>48</v>
      </c>
      <c r="C85" s="53" t="s">
        <v>80</v>
      </c>
      <c r="D85" s="99">
        <v>2281.4384565143882</v>
      </c>
      <c r="E85" s="55">
        <v>1576.91578153352</v>
      </c>
      <c r="F85" s="55">
        <v>143.33004224424658</v>
      </c>
      <c r="G85" s="53">
        <v>26</v>
      </c>
      <c r="H85" s="55">
        <v>40071.591627414389</v>
      </c>
    </row>
    <row r="86" spans="1:8">
      <c r="A86" s="53">
        <v>48</v>
      </c>
      <c r="B86" s="53" t="s">
        <v>48</v>
      </c>
      <c r="C86" s="53" t="s">
        <v>81</v>
      </c>
      <c r="D86" s="99">
        <v>2053.2946108629494</v>
      </c>
      <c r="E86" s="55">
        <v>1597.4156866934557</v>
      </c>
      <c r="F86" s="55">
        <v>150.17178668089525</v>
      </c>
      <c r="G86" s="53">
        <v>26</v>
      </c>
      <c r="H86" s="55">
        <v>42886.893035498222</v>
      </c>
    </row>
    <row r="87" spans="1:8">
      <c r="A87" s="53">
        <v>49</v>
      </c>
      <c r="B87" s="53" t="s">
        <v>48</v>
      </c>
      <c r="C87" s="53" t="s">
        <v>82</v>
      </c>
      <c r="D87" s="99">
        <v>1847.9651497766545</v>
      </c>
      <c r="E87" s="55">
        <v>1618.1820906204707</v>
      </c>
      <c r="F87" s="55">
        <v>157.0180712536359</v>
      </c>
      <c r="G87" s="53">
        <v>26</v>
      </c>
      <c r="H87" s="55">
        <v>45807.277961418236</v>
      </c>
    </row>
    <row r="88" spans="1:8">
      <c r="A88" s="53">
        <v>50</v>
      </c>
      <c r="B88" s="53" t="s">
        <v>48</v>
      </c>
      <c r="C88" s="53" t="s">
        <v>83</v>
      </c>
      <c r="D88" s="99">
        <v>1663.1686347989892</v>
      </c>
      <c r="E88" s="55">
        <v>1639.2184577985367</v>
      </c>
      <c r="F88" s="55">
        <v>164.20812187073312</v>
      </c>
      <c r="G88" s="53">
        <v>26</v>
      </c>
      <c r="H88" s="55">
        <v>48921.551054584037</v>
      </c>
    </row>
    <row r="89" spans="1:8">
      <c r="A89" s="53">
        <v>51</v>
      </c>
      <c r="B89" s="53" t="s">
        <v>48</v>
      </c>
      <c r="C89" s="53" t="s">
        <v>84</v>
      </c>
      <c r="D89" s="99">
        <v>1496.8517713190902</v>
      </c>
      <c r="E89" s="55">
        <v>1660.5282977499176</v>
      </c>
      <c r="F89" s="55">
        <v>172.10583638733038</v>
      </c>
      <c r="G89" s="53">
        <v>25</v>
      </c>
      <c r="H89" s="55">
        <v>52329.485660876569</v>
      </c>
    </row>
    <row r="90" spans="1:8">
      <c r="A90" s="53">
        <v>52</v>
      </c>
      <c r="B90" s="53" t="s">
        <v>48</v>
      </c>
      <c r="C90" s="53" t="s">
        <v>85</v>
      </c>
      <c r="D90" s="99">
        <v>1347.1665941871811</v>
      </c>
      <c r="E90" s="55">
        <v>1682.1151656206662</v>
      </c>
      <c r="F90" s="55">
        <v>182.44302978393844</v>
      </c>
      <c r="G90" s="53">
        <v>26</v>
      </c>
      <c r="H90" s="55">
        <v>56490.860113449649</v>
      </c>
    </row>
    <row r="91" spans="1:8">
      <c r="A91" s="53">
        <v>53</v>
      </c>
      <c r="B91" s="53" t="s">
        <v>48</v>
      </c>
      <c r="C91" s="53" t="s">
        <v>86</v>
      </c>
      <c r="D91" s="99">
        <v>1212.449934768463</v>
      </c>
      <c r="E91" s="55">
        <v>1703.9826627737348</v>
      </c>
      <c r="F91" s="55">
        <v>192.84176625264624</v>
      </c>
      <c r="G91" s="53">
        <v>26</v>
      </c>
      <c r="H91" s="55">
        <v>63238.276660796197</v>
      </c>
    </row>
    <row r="92" spans="1:8">
      <c r="A92" s="53">
        <v>54</v>
      </c>
      <c r="B92" s="53" t="s">
        <v>48</v>
      </c>
      <c r="C92" s="53" t="s">
        <v>87</v>
      </c>
      <c r="D92" s="99">
        <v>1091.2049412916167</v>
      </c>
      <c r="E92" s="55">
        <v>1726.1344373897932</v>
      </c>
      <c r="F92" s="55">
        <v>197.7941008767967</v>
      </c>
      <c r="G92" s="53">
        <v>55</v>
      </c>
      <c r="H92" s="55">
        <v>63817.549473314117</v>
      </c>
    </row>
    <row r="93" spans="1:8">
      <c r="A93" s="53">
        <v>55</v>
      </c>
      <c r="B93" s="53" t="s">
        <v>48</v>
      </c>
      <c r="C93" s="53" t="s">
        <v>88</v>
      </c>
      <c r="D93" s="99">
        <v>95</v>
      </c>
      <c r="E93" s="55">
        <v>1748.5741850758604</v>
      </c>
      <c r="F93" s="55">
        <v>202.53995045053338</v>
      </c>
      <c r="G93" s="53">
        <v>56</v>
      </c>
      <c r="H93" s="55">
        <v>66880.644855849969</v>
      </c>
    </row>
    <row r="94" spans="1:8">
      <c r="A94" s="53">
        <v>56</v>
      </c>
      <c r="B94" s="53" t="s">
        <v>48</v>
      </c>
      <c r="C94" s="53" t="s">
        <v>89</v>
      </c>
      <c r="D94" s="99">
        <v>0</v>
      </c>
      <c r="E94" s="55">
        <v>0</v>
      </c>
      <c r="F94" s="55">
        <v>0</v>
      </c>
      <c r="G94" s="53">
        <v>57</v>
      </c>
      <c r="H94" s="55">
        <v>0</v>
      </c>
    </row>
    <row r="95" spans="1:8">
      <c r="A95" s="53">
        <v>57</v>
      </c>
      <c r="B95" s="53" t="s">
        <v>48</v>
      </c>
      <c r="C95" s="53" t="s">
        <v>90</v>
      </c>
      <c r="D95" s="99">
        <v>0</v>
      </c>
      <c r="E95" s="55">
        <v>0</v>
      </c>
      <c r="F95" s="55">
        <v>0</v>
      </c>
      <c r="G95" s="53">
        <v>58</v>
      </c>
      <c r="H95" s="55">
        <v>0</v>
      </c>
    </row>
  </sheetData>
  <mergeCells count="2">
    <mergeCell ref="A1:H1"/>
    <mergeCell ref="A2:H2"/>
  </mergeCells>
  <printOptions horizontalCentered="1" verticalCentered="1"/>
  <pageMargins left="0" right="0" top="0" bottom="0" header="0.31496062992125984" footer="0.31496062992125984"/>
  <pageSetup scale="7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 tint="0.89999084444715716"/>
  </sheetPr>
  <dimension ref="A1:Y85"/>
  <sheetViews>
    <sheetView workbookViewId="0">
      <selection activeCell="Y7" sqref="Y7"/>
    </sheetView>
  </sheetViews>
  <sheetFormatPr baseColWidth="10" defaultColWidth="11.5" defaultRowHeight="15"/>
  <cols>
    <col min="1" max="1" width="5" bestFit="1" customWidth="1"/>
    <col min="2" max="2" width="10.125" style="6" bestFit="1" customWidth="1"/>
    <col min="3" max="3" width="7.625" customWidth="1"/>
    <col min="4" max="4" width="7.125" style="84" bestFit="1" customWidth="1"/>
    <col min="5" max="5" width="7" style="84" bestFit="1" customWidth="1"/>
    <col min="6" max="6" width="10.125" style="89" bestFit="1" customWidth="1"/>
    <col min="7" max="7" width="7.625" style="89" bestFit="1" customWidth="1"/>
    <col min="8" max="8" width="6" style="84" bestFit="1" customWidth="1"/>
    <col min="9" max="9" width="7" style="84" bestFit="1" customWidth="1"/>
    <col min="10" max="10" width="10.125" style="6" bestFit="1" customWidth="1"/>
    <col min="11" max="11" width="10.125" bestFit="1" customWidth="1"/>
    <col min="12" max="12" width="6" bestFit="1" customWidth="1"/>
    <col min="13" max="13" width="0.875" style="84" customWidth="1"/>
    <col min="14" max="15" width="0.875" customWidth="1"/>
    <col min="16" max="16" width="5.25" style="1" bestFit="1" customWidth="1"/>
    <col min="17" max="17" width="8.375" style="1" bestFit="1" customWidth="1"/>
    <col min="18" max="18" width="8.125" style="1" bestFit="1" customWidth="1"/>
    <col min="19" max="19" width="0.875" style="1" customWidth="1"/>
    <col min="20" max="20" width="0.875" style="84" customWidth="1"/>
    <col min="21" max="21" width="5.875" customWidth="1"/>
    <col min="22" max="22" width="7.625" style="2" bestFit="1" customWidth="1"/>
    <col min="23" max="23" width="13.25" style="2" bestFit="1" customWidth="1"/>
    <col min="24" max="24" width="7.625" bestFit="1" customWidth="1"/>
    <col min="25" max="25" width="13.75" customWidth="1"/>
  </cols>
  <sheetData>
    <row r="1" spans="1:25" ht="18">
      <c r="A1" s="176" t="s">
        <v>172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0"/>
    </row>
    <row r="2" spans="1:25">
      <c r="J2" s="89"/>
      <c r="K2" s="84"/>
      <c r="L2" s="84"/>
    </row>
    <row r="3" spans="1:25">
      <c r="J3" s="89"/>
      <c r="K3" s="84"/>
      <c r="L3" s="84"/>
    </row>
    <row r="4" spans="1:25">
      <c r="J4" s="89"/>
      <c r="K4" s="84"/>
      <c r="L4" s="84"/>
      <c r="U4" s="1" t="s">
        <v>96</v>
      </c>
    </row>
    <row r="5" spans="1:25" ht="26.25">
      <c r="A5" s="163" t="s">
        <v>214</v>
      </c>
      <c r="B5" s="163" t="s">
        <v>191</v>
      </c>
      <c r="C5" s="163" t="s">
        <v>98</v>
      </c>
      <c r="D5" s="163" t="s">
        <v>192</v>
      </c>
      <c r="E5" s="163" t="s">
        <v>193</v>
      </c>
      <c r="F5" s="163" t="s">
        <v>194</v>
      </c>
      <c r="G5" s="163" t="s">
        <v>91</v>
      </c>
      <c r="H5" s="163" t="s">
        <v>92</v>
      </c>
      <c r="I5" s="163" t="s">
        <v>195</v>
      </c>
      <c r="J5" s="163" t="s">
        <v>196</v>
      </c>
      <c r="K5" s="163" t="s">
        <v>93</v>
      </c>
      <c r="L5" s="163" t="s">
        <v>92</v>
      </c>
      <c r="M5" s="164"/>
      <c r="N5" s="164"/>
      <c r="O5" s="165"/>
      <c r="P5" s="177" t="s">
        <v>97</v>
      </c>
      <c r="Q5" s="177"/>
      <c r="R5" s="177"/>
      <c r="V5" s="6">
        <v>10000</v>
      </c>
    </row>
    <row r="6" spans="1:25" ht="28.5" customHeight="1">
      <c r="A6" s="53">
        <v>2022</v>
      </c>
      <c r="B6" s="99">
        <v>1671654.286322176</v>
      </c>
      <c r="C6" s="99">
        <v>22135.527019200006</v>
      </c>
      <c r="D6" s="105">
        <f>+C6/B6</f>
        <v>1.3241689505011596E-2</v>
      </c>
      <c r="E6" s="105">
        <f>+C6/K6</f>
        <v>0.57402196689488927</v>
      </c>
      <c r="F6" s="99">
        <v>1693123.10069376</v>
      </c>
      <c r="G6" s="99">
        <v>16426.633134600001</v>
      </c>
      <c r="H6" s="105">
        <f>+G6/F6</f>
        <v>9.701972129415256E-3</v>
      </c>
      <c r="I6" s="105">
        <f>+G6/K6</f>
        <v>0.42597803310511068</v>
      </c>
      <c r="J6" s="99">
        <f>+B6+F6</f>
        <v>3364777.387015936</v>
      </c>
      <c r="K6" s="100">
        <f>+G6+C6</f>
        <v>38562.16015380001</v>
      </c>
      <c r="L6" s="101">
        <f>+K6/J6</f>
        <v>1.1460538311569846E-2</v>
      </c>
      <c r="M6" s="8"/>
      <c r="N6" s="8"/>
      <c r="O6" s="8"/>
      <c r="P6" s="161" t="s">
        <v>151</v>
      </c>
      <c r="Q6" s="161" t="s">
        <v>210</v>
      </c>
      <c r="R6" s="161" t="s">
        <v>211</v>
      </c>
      <c r="U6" s="161" t="s">
        <v>151</v>
      </c>
      <c r="V6" s="162" t="s">
        <v>212</v>
      </c>
      <c r="W6" s="162" t="s">
        <v>215</v>
      </c>
      <c r="X6" s="162" t="s">
        <v>213</v>
      </c>
      <c r="Y6" s="162" t="s">
        <v>216</v>
      </c>
    </row>
    <row r="7" spans="1:25">
      <c r="A7" s="53">
        <v>2023</v>
      </c>
      <c r="B7" s="99">
        <v>1700439.283176448</v>
      </c>
      <c r="C7" s="99">
        <v>22717.162842161804</v>
      </c>
      <c r="D7" s="105">
        <f t="shared" ref="D7:D33" si="0">+C7/B7</f>
        <v>1.3359584824296566E-2</v>
      </c>
      <c r="E7" s="105">
        <f t="shared" ref="E7:E70" si="1">+C7/K7</f>
        <v>0.57369698942503211</v>
      </c>
      <c r="F7" s="99">
        <v>1723349.7619427843</v>
      </c>
      <c r="G7" s="99">
        <v>16880.679330461928</v>
      </c>
      <c r="H7" s="105">
        <f t="shared" ref="H7:H33" si="2">+G7/F7</f>
        <v>9.7952718033464236E-3</v>
      </c>
      <c r="I7" s="105">
        <f t="shared" ref="I7:I70" si="3">+G7/K7</f>
        <v>0.426303010574968</v>
      </c>
      <c r="J7" s="99">
        <f t="shared" ref="J7:J70" si="4">+B7+F7</f>
        <v>3423789.0451192325</v>
      </c>
      <c r="K7" s="100">
        <f t="shared" ref="K7:K70" si="5">+G7+C7</f>
        <v>39597.842172623728</v>
      </c>
      <c r="L7" s="101">
        <f t="shared" ref="L7:L70" si="6">+K7/J7</f>
        <v>1.1565502912357365E-2</v>
      </c>
      <c r="M7" s="8"/>
      <c r="N7" s="8"/>
      <c r="O7" s="8"/>
      <c r="P7" s="103">
        <v>16</v>
      </c>
      <c r="Q7" s="104">
        <v>0</v>
      </c>
      <c r="R7" s="104">
        <v>0</v>
      </c>
      <c r="S7" s="9"/>
      <c r="U7" s="53">
        <f>+P7</f>
        <v>16</v>
      </c>
      <c r="V7" s="55">
        <f>+$V$5*Q7</f>
        <v>0</v>
      </c>
      <c r="W7" s="55">
        <v>780.77340313981404</v>
      </c>
      <c r="X7" s="55">
        <f>+$V$5*R7</f>
        <v>0</v>
      </c>
      <c r="Y7" s="55">
        <v>774.18973808207716</v>
      </c>
    </row>
    <row r="8" spans="1:25">
      <c r="A8" s="53">
        <v>2024</v>
      </c>
      <c r="B8" s="99">
        <v>1729311.2800307202</v>
      </c>
      <c r="C8" s="99">
        <v>23517.142380032794</v>
      </c>
      <c r="D8" s="105">
        <f t="shared" si="0"/>
        <v>1.359913779063248E-2</v>
      </c>
      <c r="E8" s="105">
        <f t="shared" si="1"/>
        <v>0.56846274782489181</v>
      </c>
      <c r="F8" s="99">
        <v>1753638.089683712</v>
      </c>
      <c r="G8" s="99">
        <f>+(G7+G9)*0.5</f>
        <v>17852.573524864059</v>
      </c>
      <c r="H8" s="105">
        <f t="shared" si="2"/>
        <v>1.0180306660699853E-2</v>
      </c>
      <c r="I8" s="105">
        <f t="shared" si="3"/>
        <v>0.43153725217510824</v>
      </c>
      <c r="J8" s="99">
        <f t="shared" si="4"/>
        <v>3482949.3697144324</v>
      </c>
      <c r="K8" s="100">
        <f t="shared" si="5"/>
        <v>41369.715904896853</v>
      </c>
      <c r="L8" s="101">
        <f t="shared" si="6"/>
        <v>1.1877782739141213E-2</v>
      </c>
      <c r="M8" s="8"/>
      <c r="N8" s="8"/>
      <c r="O8" s="8"/>
      <c r="P8" s="103">
        <v>17</v>
      </c>
      <c r="Q8" s="104">
        <v>3.4970433698215876E-2</v>
      </c>
      <c r="R8" s="104">
        <v>2.8094207511577065E-2</v>
      </c>
      <c r="S8" s="9"/>
      <c r="U8" s="53">
        <f t="shared" ref="U8:U27" si="7">+P8</f>
        <v>17</v>
      </c>
      <c r="V8" s="55">
        <f t="shared" ref="V8:V27" si="8">+$V$5*Q8</f>
        <v>349.70433698215874</v>
      </c>
      <c r="W8" s="55">
        <v>780.77340313981404</v>
      </c>
      <c r="X8" s="55">
        <f t="shared" ref="X8:X27" si="9">+$V$5*R8</f>
        <v>280.94207511577065</v>
      </c>
      <c r="Y8" s="55">
        <v>774.18973808207716</v>
      </c>
    </row>
    <row r="9" spans="1:25">
      <c r="A9" s="53">
        <v>2025</v>
      </c>
      <c r="B9" s="99">
        <v>1758440.1101309438</v>
      </c>
      <c r="C9" s="99">
        <v>24507.855884182482</v>
      </c>
      <c r="D9" s="105">
        <f t="shared" si="0"/>
        <v>1.3937270733865074E-2</v>
      </c>
      <c r="E9" s="105">
        <f t="shared" si="1"/>
        <v>0.56557908383735933</v>
      </c>
      <c r="F9" s="99">
        <v>1784171.2506705923</v>
      </c>
      <c r="G9" s="99">
        <v>18824.467719266191</v>
      </c>
      <c r="H9" s="105">
        <f t="shared" si="2"/>
        <v>1.0550818881422338E-2</v>
      </c>
      <c r="I9" s="105">
        <f t="shared" si="3"/>
        <v>0.43442091616264061</v>
      </c>
      <c r="J9" s="99">
        <f t="shared" si="4"/>
        <v>3542611.3608015361</v>
      </c>
      <c r="K9" s="100">
        <f t="shared" si="5"/>
        <v>43332.323603448676</v>
      </c>
      <c r="L9" s="101">
        <f t="shared" si="6"/>
        <v>1.2231746356067828E-2</v>
      </c>
      <c r="M9" s="8"/>
      <c r="N9" s="8"/>
      <c r="O9" s="8"/>
      <c r="P9" s="103">
        <v>18</v>
      </c>
      <c r="Q9" s="104">
        <v>6.8591093344335136E-2</v>
      </c>
      <c r="R9" s="104">
        <v>5.527121672228838E-2</v>
      </c>
      <c r="S9" s="9"/>
      <c r="U9" s="53">
        <f t="shared" si="7"/>
        <v>18</v>
      </c>
      <c r="V9" s="55">
        <f t="shared" si="8"/>
        <v>685.91093344335138</v>
      </c>
      <c r="W9" s="55">
        <v>804.92103416475675</v>
      </c>
      <c r="X9" s="55">
        <f t="shared" si="9"/>
        <v>552.71216722288375</v>
      </c>
      <c r="Y9" s="55">
        <v>798.13375060007968</v>
      </c>
    </row>
    <row r="10" spans="1:25">
      <c r="A10" s="53">
        <v>2026</v>
      </c>
      <c r="B10" s="99">
        <v>1786182.7734771199</v>
      </c>
      <c r="C10" s="99">
        <v>25502.829397194459</v>
      </c>
      <c r="D10" s="105">
        <f t="shared" si="0"/>
        <v>1.4277838626530197E-2</v>
      </c>
      <c r="E10" s="105">
        <f t="shared" si="1"/>
        <v>0.56627754308565714</v>
      </c>
      <c r="F10" s="99">
        <v>1813288.9113953284</v>
      </c>
      <c r="G10" s="99">
        <v>19533.08931190542</v>
      </c>
      <c r="H10" s="105">
        <f t="shared" si="2"/>
        <v>1.0772188143407704E-2</v>
      </c>
      <c r="I10" s="105">
        <f t="shared" si="3"/>
        <v>0.43372245691434291</v>
      </c>
      <c r="J10" s="99">
        <f t="shared" si="4"/>
        <v>3599471.6848724484</v>
      </c>
      <c r="K10" s="100">
        <f t="shared" si="5"/>
        <v>45035.918709099875</v>
      </c>
      <c r="L10" s="101">
        <f t="shared" si="6"/>
        <v>1.2511813580413199E-2</v>
      </c>
      <c r="M10" s="8"/>
      <c r="N10" s="8"/>
      <c r="O10" s="8"/>
      <c r="P10" s="103">
        <v>19</v>
      </c>
      <c r="Q10" s="104">
        <v>9.9067140714468205E-2</v>
      </c>
      <c r="R10" s="104">
        <v>8.0321328734181185E-2</v>
      </c>
      <c r="S10" s="9"/>
      <c r="U10" s="53">
        <f t="shared" si="7"/>
        <v>19</v>
      </c>
      <c r="V10" s="55">
        <f t="shared" si="8"/>
        <v>990.67140714468201</v>
      </c>
      <c r="W10" s="55">
        <v>829.81549913892468</v>
      </c>
      <c r="X10" s="55">
        <f t="shared" si="9"/>
        <v>803.21328734181191</v>
      </c>
      <c r="Y10" s="55">
        <v>822.81829958771107</v>
      </c>
    </row>
    <row r="11" spans="1:25">
      <c r="A11" s="53">
        <v>2027</v>
      </c>
      <c r="B11" s="99">
        <v>1814138.4368232961</v>
      </c>
      <c r="C11" s="99">
        <v>26470.65922469772</v>
      </c>
      <c r="D11" s="105">
        <f t="shared" si="0"/>
        <v>1.459131160411881E-2</v>
      </c>
      <c r="E11" s="105">
        <f t="shared" si="1"/>
        <v>0.56691458067236167</v>
      </c>
      <c r="F11" s="99">
        <v>1842599.238611968</v>
      </c>
      <c r="G11" s="99">
        <v>20221.841069268037</v>
      </c>
      <c r="H11" s="105">
        <f t="shared" si="2"/>
        <v>1.0974627930760013E-2</v>
      </c>
      <c r="I11" s="105">
        <f t="shared" si="3"/>
        <v>0.43308541932763833</v>
      </c>
      <c r="J11" s="99">
        <f t="shared" si="4"/>
        <v>3656737.6754352641</v>
      </c>
      <c r="K11" s="100">
        <f t="shared" si="5"/>
        <v>46692.500293965757</v>
      </c>
      <c r="L11" s="101">
        <f t="shared" si="6"/>
        <v>1.2768895238953096E-2</v>
      </c>
      <c r="M11" s="8"/>
      <c r="N11" s="8"/>
      <c r="O11" s="8"/>
      <c r="P11" s="103">
        <v>20</v>
      </c>
      <c r="Q11" s="104">
        <v>9.0236620897594016E-2</v>
      </c>
      <c r="R11" s="104">
        <v>7.8015987177594351E-2</v>
      </c>
      <c r="S11" s="9"/>
      <c r="U11" s="53">
        <f t="shared" si="7"/>
        <v>20</v>
      </c>
      <c r="V11" s="55">
        <f t="shared" si="8"/>
        <v>902.36620897594014</v>
      </c>
      <c r="W11" s="55">
        <v>855.47989601951008</v>
      </c>
      <c r="X11" s="55">
        <f t="shared" si="9"/>
        <v>780.15987177594354</v>
      </c>
      <c r="Y11" s="55">
        <v>848.26628823475392</v>
      </c>
    </row>
    <row r="12" spans="1:25">
      <c r="A12" s="53">
        <v>2028</v>
      </c>
      <c r="B12" s="99">
        <v>1842058.9334154238</v>
      </c>
      <c r="C12" s="99">
        <v>27424.9083243313</v>
      </c>
      <c r="D12" s="105">
        <f t="shared" si="0"/>
        <v>1.4888181820264485E-2</v>
      </c>
      <c r="E12" s="105">
        <f t="shared" si="1"/>
        <v>0.5674698888235179</v>
      </c>
      <c r="F12" s="99">
        <v>1871847.2323205117</v>
      </c>
      <c r="G12" s="99">
        <v>20903.485594839971</v>
      </c>
      <c r="H12" s="105">
        <f t="shared" si="2"/>
        <v>1.1167303203972533E-2</v>
      </c>
      <c r="I12" s="105">
        <f t="shared" si="3"/>
        <v>0.4325301111764821</v>
      </c>
      <c r="J12" s="99">
        <f t="shared" si="4"/>
        <v>3713906.1657359358</v>
      </c>
      <c r="K12" s="100">
        <f t="shared" si="5"/>
        <v>48328.393919171271</v>
      </c>
      <c r="L12" s="101">
        <f t="shared" si="6"/>
        <v>1.3012820400537682E-2</v>
      </c>
      <c r="M12" s="8"/>
      <c r="N12" s="8"/>
      <c r="O12" s="8"/>
      <c r="P12" s="103">
        <v>21</v>
      </c>
      <c r="Q12" s="104">
        <v>6.8021682912450351E-2</v>
      </c>
      <c r="R12" s="104">
        <v>6.6509024767758884E-2</v>
      </c>
      <c r="S12" s="9"/>
      <c r="U12" s="53">
        <f t="shared" si="7"/>
        <v>21</v>
      </c>
      <c r="V12" s="55">
        <f t="shared" si="8"/>
        <v>680.21682912450353</v>
      </c>
      <c r="W12" s="55">
        <v>881.93803713351554</v>
      </c>
      <c r="X12" s="55">
        <f t="shared" si="9"/>
        <v>665.09024767758888</v>
      </c>
      <c r="Y12" s="55">
        <v>874.50132807706575</v>
      </c>
    </row>
    <row r="13" spans="1:25">
      <c r="A13" s="53">
        <v>2029</v>
      </c>
      <c r="B13" s="99">
        <v>1869665.2632535044</v>
      </c>
      <c r="C13" s="99">
        <v>28313.023290147179</v>
      </c>
      <c r="D13" s="105">
        <f t="shared" si="0"/>
        <v>1.5143364882801628E-2</v>
      </c>
      <c r="E13" s="105">
        <f t="shared" si="1"/>
        <v>0.56779664417305142</v>
      </c>
      <c r="F13" s="99">
        <v>1900740.89252096</v>
      </c>
      <c r="G13" s="99">
        <v>21551.701309243057</v>
      </c>
      <c r="H13" s="105">
        <f t="shared" si="2"/>
        <v>1.1338579284554116E-2</v>
      </c>
      <c r="I13" s="105">
        <f t="shared" si="3"/>
        <v>0.43220335582694869</v>
      </c>
      <c r="J13" s="99">
        <f t="shared" si="4"/>
        <v>3770406.1557744644</v>
      </c>
      <c r="K13" s="100">
        <f t="shared" si="5"/>
        <v>49864.724599390232</v>
      </c>
      <c r="L13" s="101">
        <f t="shared" si="6"/>
        <v>1.3225292591627365E-2</v>
      </c>
      <c r="M13" s="8"/>
      <c r="N13" s="8"/>
      <c r="O13" s="8"/>
      <c r="P13" s="103">
        <v>22</v>
      </c>
      <c r="Q13" s="104">
        <v>7.1965775136876423E-2</v>
      </c>
      <c r="R13" s="104">
        <v>7.3419359287917013E-2</v>
      </c>
      <c r="S13" s="9"/>
      <c r="U13" s="53">
        <f t="shared" si="7"/>
        <v>22</v>
      </c>
      <c r="V13" s="55">
        <f t="shared" si="8"/>
        <v>719.65775136876425</v>
      </c>
      <c r="W13" s="55">
        <v>909.2144712716655</v>
      </c>
      <c r="X13" s="55">
        <f t="shared" si="9"/>
        <v>734.19359287917018</v>
      </c>
      <c r="Y13" s="55">
        <v>901.54776090419148</v>
      </c>
    </row>
    <row r="14" spans="1:25">
      <c r="A14" s="53">
        <v>2030</v>
      </c>
      <c r="B14" s="99">
        <v>1896896.593091584</v>
      </c>
      <c r="C14" s="99">
        <v>29089.581077367584</v>
      </c>
      <c r="D14" s="105">
        <f t="shared" si="0"/>
        <v>1.5335354169178536E-2</v>
      </c>
      <c r="E14" s="105">
        <f t="shared" si="1"/>
        <v>0.56800584580332991</v>
      </c>
      <c r="F14" s="99">
        <v>1929239.0524592639</v>
      </c>
      <c r="G14" s="99">
        <v>22123.943030339848</v>
      </c>
      <c r="H14" s="105">
        <f t="shared" si="2"/>
        <v>1.1467704327329336E-2</v>
      </c>
      <c r="I14" s="105">
        <f t="shared" si="3"/>
        <v>0.43199415419667014</v>
      </c>
      <c r="J14" s="99">
        <f t="shared" si="4"/>
        <v>3826135.645550848</v>
      </c>
      <c r="K14" s="100">
        <f t="shared" si="5"/>
        <v>51213.524107707432</v>
      </c>
      <c r="L14" s="101">
        <f t="shared" si="6"/>
        <v>1.338518255808838E-2</v>
      </c>
      <c r="M14" s="8"/>
      <c r="N14" s="8"/>
      <c r="O14" s="8"/>
      <c r="P14" s="103">
        <v>23</v>
      </c>
      <c r="Q14" s="104">
        <v>6.2423131773708188E-2</v>
      </c>
      <c r="R14" s="104">
        <v>6.713235335348304E-2</v>
      </c>
      <c r="S14" s="9"/>
      <c r="U14" s="53">
        <f t="shared" si="7"/>
        <v>23</v>
      </c>
      <c r="V14" s="55">
        <f t="shared" si="8"/>
        <v>624.23131773708189</v>
      </c>
      <c r="W14" s="55">
        <v>937.33450646563449</v>
      </c>
      <c r="X14" s="55">
        <f t="shared" si="9"/>
        <v>671.3235335348304</v>
      </c>
      <c r="Y14" s="55">
        <v>929.43068134452733</v>
      </c>
    </row>
    <row r="15" spans="1:25">
      <c r="A15" s="53">
        <v>2031</v>
      </c>
      <c r="B15" s="99">
        <v>1923279.5894215682</v>
      </c>
      <c r="C15" s="99">
        <v>29759.152510731914</v>
      </c>
      <c r="D15" s="105">
        <f t="shared" si="0"/>
        <v>1.5473128646720607E-2</v>
      </c>
      <c r="E15" s="105">
        <f t="shared" si="1"/>
        <v>0.56811372483231504</v>
      </c>
      <c r="F15" s="99">
        <v>1956776.5453813761</v>
      </c>
      <c r="G15" s="99">
        <v>22623.233638301281</v>
      </c>
      <c r="H15" s="105">
        <f t="shared" si="2"/>
        <v>1.1561480380424332E-2</v>
      </c>
      <c r="I15" s="105">
        <f t="shared" si="3"/>
        <v>0.43188627516768502</v>
      </c>
      <c r="J15" s="99">
        <f t="shared" si="4"/>
        <v>3880056.134802944</v>
      </c>
      <c r="K15" s="100">
        <f t="shared" si="5"/>
        <v>52382.386149033191</v>
      </c>
      <c r="L15" s="101">
        <f t="shared" si="6"/>
        <v>1.3500419666400917E-2</v>
      </c>
      <c r="M15" s="8"/>
      <c r="N15" s="8"/>
      <c r="O15" s="8"/>
      <c r="P15" s="103">
        <v>24</v>
      </c>
      <c r="Q15" s="104">
        <v>6.1049146868193203E-2</v>
      </c>
      <c r="R15" s="104">
        <v>6.642916482389509E-2</v>
      </c>
      <c r="S15" s="9"/>
      <c r="U15" s="53">
        <f t="shared" si="7"/>
        <v>24</v>
      </c>
      <c r="V15" s="55">
        <f t="shared" si="8"/>
        <v>610.49146868193202</v>
      </c>
      <c r="W15" s="55">
        <v>966.32423346972621</v>
      </c>
      <c r="X15" s="55">
        <f t="shared" si="9"/>
        <v>664.29164823895087</v>
      </c>
      <c r="Y15" s="55">
        <v>958.17596014899721</v>
      </c>
    </row>
    <row r="16" spans="1:25">
      <c r="A16" s="53">
        <v>2032</v>
      </c>
      <c r="B16" s="99">
        <v>1949329.5857515519</v>
      </c>
      <c r="C16" s="99">
        <v>30368.477892645013</v>
      </c>
      <c r="D16" s="105">
        <f t="shared" si="0"/>
        <v>1.5578934478099882E-2</v>
      </c>
      <c r="E16" s="105">
        <f t="shared" si="1"/>
        <v>0.56815813965451001</v>
      </c>
      <c r="F16" s="99">
        <v>1983950.5380413439</v>
      </c>
      <c r="G16" s="99">
        <v>23082.270716028826</v>
      </c>
      <c r="H16" s="105">
        <f t="shared" si="2"/>
        <v>1.1634499083236625E-2</v>
      </c>
      <c r="I16" s="105">
        <f t="shared" si="3"/>
        <v>0.4318418603454901</v>
      </c>
      <c r="J16" s="99">
        <f t="shared" si="4"/>
        <v>3933280.123792896</v>
      </c>
      <c r="K16" s="100">
        <f t="shared" si="5"/>
        <v>53450.748608673835</v>
      </c>
      <c r="L16" s="101">
        <f t="shared" si="6"/>
        <v>1.3589357209862494E-2</v>
      </c>
      <c r="M16" s="8"/>
      <c r="N16" s="8"/>
      <c r="O16" s="8"/>
      <c r="P16" s="103">
        <v>25</v>
      </c>
      <c r="Q16" s="104">
        <v>5.8649653964593942E-2</v>
      </c>
      <c r="R16" s="104">
        <v>6.4799803543303516E-2</v>
      </c>
      <c r="S16" s="9"/>
      <c r="U16" s="53">
        <f t="shared" si="7"/>
        <v>25</v>
      </c>
      <c r="V16" s="55">
        <f t="shared" si="8"/>
        <v>586.49653964593938</v>
      </c>
      <c r="W16" s="55">
        <v>1017.1834036523434</v>
      </c>
      <c r="X16" s="55">
        <f t="shared" si="9"/>
        <v>647.99803543303517</v>
      </c>
      <c r="Y16" s="55">
        <v>1008.6062738410495</v>
      </c>
    </row>
    <row r="17" spans="1:25">
      <c r="A17" s="53">
        <v>2033</v>
      </c>
      <c r="B17" s="99">
        <v>1975197.2485734404</v>
      </c>
      <c r="C17" s="99">
        <v>30887.395706946216</v>
      </c>
      <c r="D17" s="105">
        <f t="shared" si="0"/>
        <v>1.563762592786833E-2</v>
      </c>
      <c r="E17" s="105">
        <f t="shared" si="1"/>
        <v>0.56811595904653645</v>
      </c>
      <c r="F17" s="99">
        <v>2010897.1971932161</v>
      </c>
      <c r="G17" s="99">
        <v>23480.722658861072</v>
      </c>
      <c r="H17" s="105">
        <f t="shared" si="2"/>
        <v>1.1676739463178504E-2</v>
      </c>
      <c r="I17" s="105">
        <f t="shared" si="3"/>
        <v>0.43188404095346367</v>
      </c>
      <c r="J17" s="99">
        <f t="shared" si="4"/>
        <v>3986094.4457666567</v>
      </c>
      <c r="K17" s="100">
        <f t="shared" si="5"/>
        <v>54368.118365807284</v>
      </c>
      <c r="L17" s="101">
        <f t="shared" si="6"/>
        <v>1.3639445604091931E-2</v>
      </c>
      <c r="M17" s="8"/>
      <c r="N17" s="8"/>
      <c r="O17" s="8"/>
      <c r="P17" s="103">
        <v>26</v>
      </c>
      <c r="Q17" s="104">
        <v>5.5630393571921552E-2</v>
      </c>
      <c r="R17" s="104">
        <v>6.2595650099118022E-2</v>
      </c>
      <c r="S17" s="9"/>
      <c r="U17" s="53">
        <f t="shared" si="7"/>
        <v>26</v>
      </c>
      <c r="V17" s="55">
        <f t="shared" si="8"/>
        <v>556.30393571921547</v>
      </c>
      <c r="W17" s="55">
        <v>1070.7193722656245</v>
      </c>
      <c r="X17" s="55">
        <f t="shared" si="9"/>
        <v>625.95650099118018</v>
      </c>
      <c r="Y17" s="55">
        <v>1061.6908145695261</v>
      </c>
    </row>
    <row r="18" spans="1:25">
      <c r="A18" s="53">
        <v>2034</v>
      </c>
      <c r="B18" s="99">
        <v>2000994.7446412803</v>
      </c>
      <c r="C18" s="99">
        <v>31322.552083934275</v>
      </c>
      <c r="D18" s="105">
        <f t="shared" si="0"/>
        <v>1.5653490429106295E-2</v>
      </c>
      <c r="E18" s="105">
        <f t="shared" si="1"/>
        <v>0.56802568885999549</v>
      </c>
      <c r="F18" s="99">
        <v>2037739.1893288961</v>
      </c>
      <c r="G18" s="99">
        <v>23820.292153968709</v>
      </c>
      <c r="H18" s="105">
        <f t="shared" si="2"/>
        <v>1.1689568654668522E-2</v>
      </c>
      <c r="I18" s="105">
        <f t="shared" si="3"/>
        <v>0.43197431114000451</v>
      </c>
      <c r="J18" s="99">
        <f t="shared" si="4"/>
        <v>4038733.9339701766</v>
      </c>
      <c r="K18" s="100">
        <f t="shared" si="5"/>
        <v>55142.844237902988</v>
      </c>
      <c r="L18" s="101">
        <f t="shared" si="6"/>
        <v>1.3653497640458872E-2</v>
      </c>
      <c r="M18" s="8"/>
      <c r="N18" s="8"/>
      <c r="O18" s="8"/>
      <c r="P18" s="103">
        <v>27</v>
      </c>
      <c r="Q18" s="104">
        <v>4.8309418568279805E-2</v>
      </c>
      <c r="R18" s="104">
        <v>5.5420505988074353E-2</v>
      </c>
      <c r="S18" s="9"/>
      <c r="U18" s="53">
        <f t="shared" si="7"/>
        <v>27</v>
      </c>
      <c r="V18" s="55">
        <f t="shared" si="8"/>
        <v>483.09418568279807</v>
      </c>
      <c r="W18" s="55">
        <v>1127.0730234374996</v>
      </c>
      <c r="X18" s="55">
        <f t="shared" si="9"/>
        <v>554.20505988074353</v>
      </c>
      <c r="Y18" s="55">
        <v>1117.569278494238</v>
      </c>
    </row>
    <row r="19" spans="1:25">
      <c r="A19" s="53">
        <v>2035</v>
      </c>
      <c r="B19" s="99">
        <v>2026738.0739550721</v>
      </c>
      <c r="C19" s="99">
        <v>31681.767569330259</v>
      </c>
      <c r="D19" s="105">
        <f t="shared" si="0"/>
        <v>1.563190033110937E-2</v>
      </c>
      <c r="E19" s="105">
        <f t="shared" si="1"/>
        <v>0.56793806307089412</v>
      </c>
      <c r="F19" s="99">
        <v>2064481.84795648</v>
      </c>
      <c r="G19" s="99">
        <v>24102.075122994291</v>
      </c>
      <c r="H19" s="105">
        <f t="shared" si="2"/>
        <v>1.1674636493826111E-2</v>
      </c>
      <c r="I19" s="105">
        <f t="shared" si="3"/>
        <v>0.43206193692910583</v>
      </c>
      <c r="J19" s="99">
        <f t="shared" si="4"/>
        <v>4091219.9219115521</v>
      </c>
      <c r="K19" s="100">
        <f t="shared" si="5"/>
        <v>55783.84269232455</v>
      </c>
      <c r="L19" s="101">
        <f t="shared" si="6"/>
        <v>1.3635014435073563E-2</v>
      </c>
      <c r="M19" s="8"/>
      <c r="N19" s="8"/>
      <c r="O19" s="8"/>
      <c r="P19" s="103">
        <v>28</v>
      </c>
      <c r="Q19" s="104">
        <v>4.1386708308565459E-2</v>
      </c>
      <c r="R19" s="104">
        <v>4.8509000199291517E-2</v>
      </c>
      <c r="S19" s="9"/>
      <c r="U19" s="53">
        <f t="shared" si="7"/>
        <v>28</v>
      </c>
      <c r="V19" s="55">
        <f t="shared" si="8"/>
        <v>413.8670830856546</v>
      </c>
      <c r="W19" s="55">
        <v>1186.3926562499998</v>
      </c>
      <c r="X19" s="55">
        <f t="shared" si="9"/>
        <v>485.09000199291518</v>
      </c>
      <c r="Y19" s="55">
        <v>1176.3887142044612</v>
      </c>
    </row>
    <row r="20" spans="1:25">
      <c r="A20" s="53">
        <v>2036</v>
      </c>
      <c r="B20" s="99">
        <v>2051628.9030067204</v>
      </c>
      <c r="C20" s="99">
        <v>31972.523722023572</v>
      </c>
      <c r="D20" s="105">
        <f t="shared" si="0"/>
        <v>1.5583970217599748E-2</v>
      </c>
      <c r="E20" s="105">
        <f t="shared" si="1"/>
        <v>0.5679066866379735</v>
      </c>
      <c r="F20" s="99">
        <v>2090231.6728138237</v>
      </c>
      <c r="G20" s="99">
        <v>24326.379732172358</v>
      </c>
      <c r="H20" s="105">
        <f t="shared" si="2"/>
        <v>1.1638126074046483E-2</v>
      </c>
      <c r="I20" s="105">
        <f t="shared" si="3"/>
        <v>0.4320933133620265</v>
      </c>
      <c r="J20" s="99">
        <f t="shared" si="4"/>
        <v>4141860.5758205438</v>
      </c>
      <c r="K20" s="100">
        <f t="shared" si="5"/>
        <v>56298.903454195926</v>
      </c>
      <c r="L20" s="101">
        <f t="shared" si="6"/>
        <v>1.3592660212383549E-2</v>
      </c>
      <c r="M20" s="8"/>
      <c r="N20" s="8"/>
      <c r="O20" s="8"/>
      <c r="P20" s="103">
        <v>29</v>
      </c>
      <c r="Q20" s="104">
        <v>3.5360857427115762E-2</v>
      </c>
      <c r="R20" s="104">
        <v>4.2283620405266543E-2</v>
      </c>
      <c r="S20" s="9"/>
      <c r="U20" s="53">
        <f t="shared" si="7"/>
        <v>29</v>
      </c>
      <c r="V20" s="55">
        <f t="shared" si="8"/>
        <v>353.60857427115764</v>
      </c>
      <c r="W20" s="55">
        <v>1248.8343749999999</v>
      </c>
      <c r="X20" s="55">
        <f t="shared" si="9"/>
        <v>422.83620405266544</v>
      </c>
      <c r="Y20" s="55">
        <v>1238.3039096889063</v>
      </c>
    </row>
    <row r="21" spans="1:25">
      <c r="A21" s="53">
        <v>2037</v>
      </c>
      <c r="B21" s="99">
        <v>2076404.398550272</v>
      </c>
      <c r="C21" s="99">
        <v>32230.596470880093</v>
      </c>
      <c r="D21" s="105">
        <f t="shared" si="0"/>
        <v>1.5522311787329686E-2</v>
      </c>
      <c r="E21" s="105">
        <f t="shared" si="1"/>
        <v>0.56789397190358737</v>
      </c>
      <c r="F21" s="99">
        <v>2115813.830654976</v>
      </c>
      <c r="G21" s="99">
        <v>24524.005735659888</v>
      </c>
      <c r="H21" s="105">
        <f t="shared" si="2"/>
        <v>1.1590814551045913E-2</v>
      </c>
      <c r="I21" s="105">
        <f t="shared" si="3"/>
        <v>0.43210602809641263</v>
      </c>
      <c r="J21" s="99">
        <f t="shared" si="4"/>
        <v>4192218.2292052479</v>
      </c>
      <c r="K21" s="100">
        <f t="shared" si="5"/>
        <v>56754.602206539981</v>
      </c>
      <c r="L21" s="101">
        <f t="shared" si="6"/>
        <v>1.3538083922052741E-2</v>
      </c>
      <c r="M21" s="8"/>
      <c r="N21" s="8"/>
      <c r="O21" s="8"/>
      <c r="P21" s="103">
        <v>30</v>
      </c>
      <c r="Q21" s="104">
        <v>3.0357184602704153E-2</v>
      </c>
      <c r="R21" s="104">
        <v>3.6841083321286244E-2</v>
      </c>
      <c r="S21" s="9"/>
      <c r="U21" s="53">
        <f t="shared" si="7"/>
        <v>30</v>
      </c>
      <c r="V21" s="55">
        <f t="shared" si="8"/>
        <v>303.57184602704154</v>
      </c>
      <c r="W21" s="55">
        <v>1314.5624999999998</v>
      </c>
      <c r="X21" s="55">
        <f t="shared" si="9"/>
        <v>368.41083321286243</v>
      </c>
      <c r="Y21" s="55">
        <v>1303.4777996725331</v>
      </c>
    </row>
    <row r="22" spans="1:25">
      <c r="A22" s="53">
        <v>2038</v>
      </c>
      <c r="B22" s="99">
        <v>2101002.3938316801</v>
      </c>
      <c r="C22" s="99">
        <v>32428.935016179865</v>
      </c>
      <c r="D22" s="105">
        <f t="shared" si="0"/>
        <v>1.5434982421432633E-2</v>
      </c>
      <c r="E22" s="105">
        <f t="shared" si="1"/>
        <v>0.5679094629521555</v>
      </c>
      <c r="F22" s="99">
        <v>2141168.4882339835</v>
      </c>
      <c r="G22" s="99">
        <v>24673.362324676204</v>
      </c>
      <c r="H22" s="105">
        <f t="shared" si="2"/>
        <v>1.1523316572357447E-2</v>
      </c>
      <c r="I22" s="105">
        <f t="shared" si="3"/>
        <v>0.43209053704784456</v>
      </c>
      <c r="J22" s="99">
        <f t="shared" si="4"/>
        <v>4242170.8820656631</v>
      </c>
      <c r="K22" s="100">
        <f t="shared" si="5"/>
        <v>57102.297340856065</v>
      </c>
      <c r="L22" s="101">
        <f t="shared" si="6"/>
        <v>1.346063110806393E-2</v>
      </c>
      <c r="M22" s="8"/>
      <c r="N22" s="8"/>
      <c r="O22" s="8"/>
      <c r="P22" s="103">
        <v>31</v>
      </c>
      <c r="Q22" s="104">
        <v>3.418404108217829E-2</v>
      </c>
      <c r="R22" s="104">
        <v>3.7602724486428429E-2</v>
      </c>
      <c r="S22" s="9"/>
      <c r="U22" s="53">
        <f t="shared" si="7"/>
        <v>31</v>
      </c>
      <c r="V22" s="55">
        <f t="shared" si="8"/>
        <v>341.84041082178288</v>
      </c>
      <c r="W22" s="55">
        <v>1383.75</v>
      </c>
      <c r="X22" s="55">
        <f t="shared" si="9"/>
        <v>376.02724486428428</v>
      </c>
      <c r="Y22" s="55">
        <v>1372.0818943921404</v>
      </c>
    </row>
    <row r="23" spans="1:25">
      <c r="A23" s="53">
        <v>2039</v>
      </c>
      <c r="B23" s="99">
        <v>2125351.055604992</v>
      </c>
      <c r="C23" s="99">
        <v>32575.794067495215</v>
      </c>
      <c r="D23" s="105">
        <f t="shared" si="0"/>
        <v>1.5327253340847426E-2</v>
      </c>
      <c r="E23" s="105">
        <f t="shared" si="1"/>
        <v>0.56798323365781334</v>
      </c>
      <c r="F23" s="99">
        <v>2166249.4787968001</v>
      </c>
      <c r="G23" s="99">
        <v>24777.649022201338</v>
      </c>
      <c r="H23" s="105">
        <f t="shared" si="2"/>
        <v>1.1438040384879208E-2</v>
      </c>
      <c r="I23" s="105">
        <f t="shared" si="3"/>
        <v>0.43201676634218672</v>
      </c>
      <c r="J23" s="99">
        <f t="shared" si="4"/>
        <v>4291600.5344017921</v>
      </c>
      <c r="K23" s="100">
        <f t="shared" si="5"/>
        <v>57353.44308969655</v>
      </c>
      <c r="L23" s="101">
        <f t="shared" si="6"/>
        <v>1.3364115003236449E-2</v>
      </c>
      <c r="M23" s="8"/>
      <c r="N23" s="8"/>
      <c r="O23" s="8"/>
      <c r="P23" s="103">
        <v>32</v>
      </c>
      <c r="Q23" s="104">
        <v>3.5066926092462807E-2</v>
      </c>
      <c r="R23" s="104">
        <v>3.62809241015239E-2</v>
      </c>
      <c r="S23" s="9"/>
      <c r="U23" s="53">
        <f t="shared" si="7"/>
        <v>32</v>
      </c>
      <c r="V23" s="55">
        <f t="shared" si="8"/>
        <v>350.66926092462808</v>
      </c>
      <c r="W23" s="55">
        <v>1383.75</v>
      </c>
      <c r="X23" s="55">
        <f t="shared" si="9"/>
        <v>362.80924101523897</v>
      </c>
      <c r="Y23" s="55">
        <v>1372.0818943921404</v>
      </c>
    </row>
    <row r="24" spans="1:25">
      <c r="A24" s="53">
        <v>2040</v>
      </c>
      <c r="B24" s="99">
        <v>2149417.3838702072</v>
      </c>
      <c r="C24" s="99">
        <v>32677.582857734538</v>
      </c>
      <c r="D24" s="105">
        <f t="shared" si="0"/>
        <v>1.5202995520067765E-2</v>
      </c>
      <c r="E24" s="105">
        <f t="shared" si="1"/>
        <v>0.56814096686893478</v>
      </c>
      <c r="F24" s="99">
        <v>2191024.9690974723</v>
      </c>
      <c r="G24" s="99">
        <v>24839.098324090846</v>
      </c>
      <c r="H24" s="105">
        <f t="shared" si="2"/>
        <v>1.1336748176960565E-2</v>
      </c>
      <c r="I24" s="105">
        <f t="shared" si="3"/>
        <v>0.43185903313106527</v>
      </c>
      <c r="J24" s="99">
        <f t="shared" si="4"/>
        <v>4340442.3529676795</v>
      </c>
      <c r="K24" s="100">
        <f t="shared" si="5"/>
        <v>57516.681181825385</v>
      </c>
      <c r="L24" s="101">
        <f t="shared" si="6"/>
        <v>1.3251340878309247E-2</v>
      </c>
      <c r="M24" s="8"/>
      <c r="N24" s="8"/>
      <c r="O24" s="8"/>
      <c r="P24" s="103">
        <v>33</v>
      </c>
      <c r="Q24" s="104">
        <v>3.3509832377454182E-2</v>
      </c>
      <c r="R24" s="104">
        <v>3.3250120126536831E-2</v>
      </c>
      <c r="S24" s="9"/>
      <c r="U24" s="53">
        <f t="shared" si="7"/>
        <v>33</v>
      </c>
      <c r="V24" s="55">
        <f t="shared" si="8"/>
        <v>335.09832377454183</v>
      </c>
      <c r="W24" s="55">
        <v>1401.73875</v>
      </c>
      <c r="X24" s="55">
        <f t="shared" si="9"/>
        <v>332.50120126536831</v>
      </c>
      <c r="Y24" s="55">
        <v>1389.9189590192379</v>
      </c>
    </row>
    <row r="25" spans="1:25">
      <c r="A25" s="53">
        <v>2041</v>
      </c>
      <c r="B25" s="99">
        <v>2172557.0451192325</v>
      </c>
      <c r="C25" s="99">
        <v>32751.946840676635</v>
      </c>
      <c r="D25" s="105">
        <f t="shared" si="0"/>
        <v>1.5075298903775928E-2</v>
      </c>
      <c r="E25" s="105">
        <f t="shared" si="1"/>
        <v>0.56838933413738457</v>
      </c>
      <c r="F25" s="99">
        <v>2214753.292119808</v>
      </c>
      <c r="G25" s="99">
        <v>24870.434287186348</v>
      </c>
      <c r="H25" s="105">
        <f t="shared" si="2"/>
        <v>1.1229437777867392E-2</v>
      </c>
      <c r="I25" s="105">
        <f t="shared" si="3"/>
        <v>0.43161066586261543</v>
      </c>
      <c r="J25" s="99">
        <f t="shared" si="4"/>
        <v>4387310.3372390401</v>
      </c>
      <c r="K25" s="100">
        <f t="shared" si="5"/>
        <v>57622.381127862987</v>
      </c>
      <c r="L25" s="101">
        <f t="shared" si="6"/>
        <v>1.3133873990807107E-2</v>
      </c>
      <c r="M25" s="8"/>
      <c r="N25" s="8"/>
      <c r="O25" s="8"/>
      <c r="P25" s="103">
        <v>34</v>
      </c>
      <c r="Q25" s="104">
        <v>2.9788684923926018E-2</v>
      </c>
      <c r="R25" s="104">
        <v>2.8656384795523872E-2</v>
      </c>
      <c r="S25" s="9"/>
      <c r="U25" s="53">
        <f t="shared" si="7"/>
        <v>34</v>
      </c>
      <c r="V25" s="55">
        <f t="shared" si="8"/>
        <v>297.88684923926019</v>
      </c>
      <c r="W25" s="55">
        <v>1419.9613537499997</v>
      </c>
      <c r="X25" s="55">
        <f t="shared" si="9"/>
        <v>286.56384795523871</v>
      </c>
      <c r="Y25" s="55">
        <v>1407.9879054864878</v>
      </c>
    </row>
    <row r="26" spans="1:25">
      <c r="A26" s="53">
        <v>2042</v>
      </c>
      <c r="B26" s="99">
        <v>2195394.0393520645</v>
      </c>
      <c r="C26" s="99">
        <v>32853.353193148439</v>
      </c>
      <c r="D26" s="105">
        <f t="shared" si="0"/>
        <v>1.4964672675728218E-2</v>
      </c>
      <c r="E26" s="105">
        <f t="shared" si="1"/>
        <v>0.56856260478590859</v>
      </c>
      <c r="F26" s="99">
        <v>2238158.9481259529</v>
      </c>
      <c r="G26" s="99">
        <v>24929.823042156942</v>
      </c>
      <c r="H26" s="105">
        <f t="shared" si="2"/>
        <v>1.1138540032213123E-2</v>
      </c>
      <c r="I26" s="105">
        <f t="shared" si="3"/>
        <v>0.43143739521409141</v>
      </c>
      <c r="J26" s="99">
        <f t="shared" si="4"/>
        <v>4433552.9874780178</v>
      </c>
      <c r="K26" s="100">
        <f t="shared" si="5"/>
        <v>57783.176235305378</v>
      </c>
      <c r="L26" s="101">
        <f t="shared" si="6"/>
        <v>1.3033153409580599E-2</v>
      </c>
      <c r="M26" s="8"/>
      <c r="N26" s="8"/>
      <c r="O26" s="8"/>
      <c r="P26" s="103">
        <v>35</v>
      </c>
      <c r="Q26" s="104">
        <v>2.4223340222932658E-2</v>
      </c>
      <c r="R26" s="104">
        <v>2.2736422792161828E-2</v>
      </c>
      <c r="S26" s="9"/>
      <c r="U26" s="53">
        <f t="shared" si="7"/>
        <v>35</v>
      </c>
      <c r="V26" s="55">
        <f t="shared" si="8"/>
        <v>242.23340222932657</v>
      </c>
      <c r="W26" s="55">
        <v>1438.4208513487495</v>
      </c>
      <c r="X26" s="55">
        <f t="shared" si="9"/>
        <v>227.36422792161829</v>
      </c>
      <c r="Y26" s="55">
        <v>1426.2917482578123</v>
      </c>
    </row>
    <row r="27" spans="1:25">
      <c r="A27" s="53">
        <v>2043</v>
      </c>
      <c r="B27" s="99">
        <v>2217950.533322752</v>
      </c>
      <c r="C27" s="99">
        <v>32937.500235189684</v>
      </c>
      <c r="D27" s="105">
        <f t="shared" si="0"/>
        <v>1.485042147709463E-2</v>
      </c>
      <c r="E27" s="105">
        <f t="shared" si="1"/>
        <v>0.56866289980337603</v>
      </c>
      <c r="F27" s="99">
        <v>2261234.9371159044</v>
      </c>
      <c r="G27" s="99">
        <v>24983.458291519783</v>
      </c>
      <c r="H27" s="105">
        <f t="shared" si="2"/>
        <v>1.1048590255457919E-2</v>
      </c>
      <c r="I27" s="105">
        <f t="shared" si="3"/>
        <v>0.43133710019662397</v>
      </c>
      <c r="J27" s="99">
        <f t="shared" si="4"/>
        <v>4479185.4704386564</v>
      </c>
      <c r="K27" s="100">
        <f t="shared" si="5"/>
        <v>57920.958526709466</v>
      </c>
      <c r="L27" s="101">
        <f t="shared" si="6"/>
        <v>1.2931136455270994E-2</v>
      </c>
      <c r="M27" s="8"/>
      <c r="N27" s="8"/>
      <c r="O27" s="8"/>
      <c r="P27" s="103">
        <v>36</v>
      </c>
      <c r="Q27" s="104">
        <v>1.720793351202381E-2</v>
      </c>
      <c r="R27" s="104">
        <v>1.5831117762789958E-2</v>
      </c>
      <c r="S27" s="9"/>
      <c r="U27" s="53">
        <f t="shared" si="7"/>
        <v>36</v>
      </c>
      <c r="V27" s="55">
        <f t="shared" si="8"/>
        <v>172.07933512023811</v>
      </c>
      <c r="W27" s="55">
        <v>1457.1203224162832</v>
      </c>
      <c r="X27" s="55">
        <f t="shared" si="9"/>
        <v>158.31117762789958</v>
      </c>
      <c r="Y27" s="55">
        <v>1444.8335409851634</v>
      </c>
    </row>
    <row r="28" spans="1:25">
      <c r="A28" s="53">
        <v>2044</v>
      </c>
      <c r="B28" s="99">
        <v>2240239.6937853438</v>
      </c>
      <c r="C28" s="99">
        <v>33003.620045619973</v>
      </c>
      <c r="D28" s="105">
        <f t="shared" si="0"/>
        <v>1.4732182514744036E-2</v>
      </c>
      <c r="E28" s="105">
        <f t="shared" si="1"/>
        <v>0.56872066019055312</v>
      </c>
      <c r="F28" s="99">
        <v>2283990.9255815684</v>
      </c>
      <c r="G28" s="99">
        <v>25027.716524009691</v>
      </c>
      <c r="H28" s="105">
        <f t="shared" si="2"/>
        <v>1.0957887898629426E-2</v>
      </c>
      <c r="I28" s="105">
        <f t="shared" si="3"/>
        <v>0.43127933980944683</v>
      </c>
      <c r="J28" s="99">
        <f t="shared" si="4"/>
        <v>4524230.6193669122</v>
      </c>
      <c r="K28" s="100">
        <f t="shared" si="5"/>
        <v>58031.336569629668</v>
      </c>
      <c r="L28" s="101">
        <f t="shared" si="6"/>
        <v>1.2826785690635317E-2</v>
      </c>
      <c r="M28" s="8"/>
      <c r="N28" s="8"/>
      <c r="O28" s="8"/>
      <c r="P28" s="103"/>
      <c r="Q28" s="104">
        <f t="shared" ref="Q28:R28" si="10">SUM(Q7:Q27)</f>
        <v>1</v>
      </c>
      <c r="R28" s="104">
        <f t="shared" si="10"/>
        <v>1</v>
      </c>
      <c r="S28" s="9"/>
      <c r="U28" s="53"/>
      <c r="V28" s="99">
        <f>SUM(V7:V27)</f>
        <v>9999.9999999999982</v>
      </c>
      <c r="W28" s="99"/>
      <c r="X28" s="99">
        <f>SUM(X7:X27)</f>
        <v>9999.9999999999982</v>
      </c>
      <c r="Y28" s="53"/>
    </row>
    <row r="29" spans="1:25">
      <c r="A29" s="53">
        <v>2045</v>
      </c>
      <c r="B29" s="99">
        <v>2262253.1872317442</v>
      </c>
      <c r="C29" s="99">
        <v>33053.426178991474</v>
      </c>
      <c r="D29" s="105">
        <f t="shared" si="0"/>
        <v>1.4610843015072962E-2</v>
      </c>
      <c r="E29" s="105">
        <f t="shared" si="1"/>
        <v>0.5687711317810078</v>
      </c>
      <c r="F29" s="99">
        <v>2306420.2470310405</v>
      </c>
      <c r="G29" s="99">
        <v>25060.328778104235</v>
      </c>
      <c r="H29" s="105">
        <f t="shared" si="2"/>
        <v>1.0865465133842525E-2</v>
      </c>
      <c r="I29" s="105">
        <f t="shared" si="3"/>
        <v>0.43122886821899231</v>
      </c>
      <c r="J29" s="99">
        <f t="shared" si="4"/>
        <v>4568673.4342627842</v>
      </c>
      <c r="K29" s="100">
        <f t="shared" si="5"/>
        <v>58113.754957095705</v>
      </c>
      <c r="L29" s="101">
        <f t="shared" si="6"/>
        <v>1.2720050096220792E-2</v>
      </c>
      <c r="M29" s="8"/>
      <c r="N29" s="8"/>
      <c r="O29" s="8"/>
    </row>
    <row r="30" spans="1:25">
      <c r="A30" s="53">
        <v>2046</v>
      </c>
      <c r="B30" s="99">
        <v>2283336.0136619522</v>
      </c>
      <c r="C30" s="99">
        <v>33086.479150023639</v>
      </c>
      <c r="D30" s="105">
        <f t="shared" si="0"/>
        <v>1.4490411815018169E-2</v>
      </c>
      <c r="E30" s="105">
        <f t="shared" si="1"/>
        <v>0.56883827108760221</v>
      </c>
      <c r="F30" s="99">
        <v>2327748.0676940801</v>
      </c>
      <c r="G30" s="99">
        <v>25078.522805212702</v>
      </c>
      <c r="H30" s="105">
        <f t="shared" si="2"/>
        <v>1.0773727257372854E-2</v>
      </c>
      <c r="I30" s="105">
        <f t="shared" si="3"/>
        <v>0.4311617289123979</v>
      </c>
      <c r="J30" s="99">
        <f t="shared" si="4"/>
        <v>4611084.0813560318</v>
      </c>
      <c r="K30" s="100">
        <f t="shared" si="5"/>
        <v>58165.001955236337</v>
      </c>
      <c r="L30" s="101">
        <f t="shared" si="6"/>
        <v>1.2614170752256402E-2</v>
      </c>
      <c r="M30" s="8"/>
      <c r="N30" s="8"/>
      <c r="O30" s="8"/>
    </row>
    <row r="31" spans="1:25">
      <c r="A31" s="53">
        <v>2047</v>
      </c>
      <c r="B31" s="99">
        <v>2304096.1730759679</v>
      </c>
      <c r="C31" s="99">
        <v>33155.668621155128</v>
      </c>
      <c r="D31" s="105">
        <f t="shared" si="0"/>
        <v>1.4389880513057021E-2</v>
      </c>
      <c r="E31" s="105">
        <f t="shared" si="1"/>
        <v>0.56894612166283143</v>
      </c>
      <c r="F31" s="99">
        <v>2348676.8878328325</v>
      </c>
      <c r="G31" s="99">
        <v>25119.917341629276</v>
      </c>
      <c r="H31" s="105">
        <f t="shared" si="2"/>
        <v>1.0695348292377452E-2</v>
      </c>
      <c r="I31" s="105">
        <f t="shared" si="3"/>
        <v>0.43105387833716857</v>
      </c>
      <c r="J31" s="99">
        <f t="shared" si="4"/>
        <v>4652773.0609088</v>
      </c>
      <c r="K31" s="100">
        <f t="shared" si="5"/>
        <v>58275.585962784404</v>
      </c>
      <c r="L31" s="101">
        <f t="shared" si="6"/>
        <v>1.252491475511633E-2</v>
      </c>
      <c r="M31" s="8"/>
      <c r="N31" s="8"/>
      <c r="O31" s="8"/>
    </row>
    <row r="32" spans="1:25">
      <c r="A32" s="53">
        <v>2048</v>
      </c>
      <c r="B32" s="99">
        <v>2324521.4987197439</v>
      </c>
      <c r="C32" s="99">
        <v>33204.084243157864</v>
      </c>
      <c r="D32" s="105">
        <f t="shared" si="0"/>
        <v>1.4284266358235612E-2</v>
      </c>
      <c r="E32" s="105">
        <f t="shared" si="1"/>
        <v>0.56903329284207449</v>
      </c>
      <c r="F32" s="99">
        <v>2369226.3739391998</v>
      </c>
      <c r="G32" s="99">
        <v>25147.658371615809</v>
      </c>
      <c r="H32" s="105">
        <f t="shared" si="2"/>
        <v>1.0614291081777886E-2</v>
      </c>
      <c r="I32" s="105">
        <f t="shared" si="3"/>
        <v>0.43096670715792557</v>
      </c>
      <c r="J32" s="99">
        <f t="shared" si="4"/>
        <v>4693747.8726589438</v>
      </c>
      <c r="K32" s="100">
        <f t="shared" si="5"/>
        <v>58351.74261477367</v>
      </c>
      <c r="L32" s="101">
        <f t="shared" si="6"/>
        <v>1.2431801664224928E-2</v>
      </c>
      <c r="M32" s="8"/>
      <c r="N32" s="8"/>
      <c r="O32" s="8"/>
    </row>
    <row r="33" spans="1:23">
      <c r="A33" s="53">
        <v>2049</v>
      </c>
      <c r="B33" s="99">
        <v>2344639.9905932802</v>
      </c>
      <c r="C33" s="99">
        <v>33232.810759265376</v>
      </c>
      <c r="D33" s="105">
        <f t="shared" si="0"/>
        <v>1.417395032610369E-2</v>
      </c>
      <c r="E33" s="105">
        <f t="shared" si="1"/>
        <v>0.56910892295264726</v>
      </c>
      <c r="F33" s="99">
        <v>2389406.3592591356</v>
      </c>
      <c r="G33" s="99">
        <v>25161.653672687506</v>
      </c>
      <c r="H33" s="105">
        <f t="shared" si="2"/>
        <v>1.0530504187864128E-2</v>
      </c>
      <c r="I33" s="105">
        <f t="shared" si="3"/>
        <v>0.43089107704735269</v>
      </c>
      <c r="J33" s="99">
        <f t="shared" si="4"/>
        <v>4734046.3498524157</v>
      </c>
      <c r="K33" s="100">
        <f t="shared" si="5"/>
        <v>58394.464431952882</v>
      </c>
      <c r="L33" s="101">
        <f t="shared" si="6"/>
        <v>1.2335000571714582E-2</v>
      </c>
      <c r="M33" s="8"/>
      <c r="N33" s="8"/>
      <c r="O33" s="8"/>
    </row>
    <row r="34" spans="1:23">
      <c r="A34" s="109">
        <v>2050</v>
      </c>
      <c r="B34" s="107">
        <v>2364429.3151884801</v>
      </c>
      <c r="C34" s="107">
        <v>33244.213016054448</v>
      </c>
      <c r="D34" s="106">
        <v>1.4200000000000001E-2</v>
      </c>
      <c r="E34" s="105">
        <f t="shared" si="1"/>
        <v>0.56787652689432511</v>
      </c>
      <c r="F34" s="107">
        <v>2409243.510284544</v>
      </c>
      <c r="G34" s="107">
        <f>+H34*F34</f>
        <v>25297.056857987714</v>
      </c>
      <c r="H34" s="106">
        <v>1.0500000000000001E-2</v>
      </c>
      <c r="I34" s="105">
        <f t="shared" si="3"/>
        <v>0.43212347310567489</v>
      </c>
      <c r="J34" s="107">
        <f t="shared" si="4"/>
        <v>4773672.8254730236</v>
      </c>
      <c r="K34" s="108">
        <f t="shared" si="5"/>
        <v>58541.269874042162</v>
      </c>
      <c r="L34" s="101">
        <f t="shared" si="6"/>
        <v>1.2263360312767414E-2</v>
      </c>
      <c r="M34" s="8"/>
      <c r="N34" s="8"/>
      <c r="O34" s="8"/>
      <c r="V34" s="11"/>
      <c r="W34" s="11"/>
    </row>
    <row r="35" spans="1:23">
      <c r="A35" s="53">
        <v>2051</v>
      </c>
      <c r="B35" s="99">
        <v>2383131.1389972479</v>
      </c>
      <c r="C35" s="99">
        <f>+D35*B35</f>
        <v>33840.46217376092</v>
      </c>
      <c r="D35" s="105">
        <f>+D34</f>
        <v>1.4200000000000001E-2</v>
      </c>
      <c r="E35" s="105">
        <f t="shared" si="1"/>
        <v>0.57034562489925833</v>
      </c>
      <c r="F35" s="99">
        <v>2427884.9932451835</v>
      </c>
      <c r="G35" s="107">
        <f t="shared" ref="G35:G85" si="11">+H35*F35</f>
        <v>25492.792429074427</v>
      </c>
      <c r="H35" s="105">
        <f>+H34</f>
        <v>1.0500000000000001E-2</v>
      </c>
      <c r="I35" s="105">
        <f t="shared" si="3"/>
        <v>0.42965437510074173</v>
      </c>
      <c r="J35" s="99">
        <f t="shared" si="4"/>
        <v>4811016.1322424319</v>
      </c>
      <c r="K35" s="100">
        <f t="shared" si="5"/>
        <v>59333.254602835346</v>
      </c>
      <c r="L35" s="101">
        <f t="shared" si="6"/>
        <v>1.233279061468869E-2</v>
      </c>
      <c r="M35" s="8"/>
      <c r="N35" s="8"/>
      <c r="O35" s="8"/>
    </row>
    <row r="36" spans="1:23">
      <c r="A36" s="53">
        <v>2052</v>
      </c>
      <c r="B36" s="99">
        <v>2401552.7955276803</v>
      </c>
      <c r="C36" s="99">
        <f t="shared" ref="C36:C85" si="12">+D36*B36</f>
        <v>34102.049696493064</v>
      </c>
      <c r="D36" s="105">
        <f t="shared" ref="D36:D85" si="13">+D35</f>
        <v>1.4200000000000001E-2</v>
      </c>
      <c r="E36" s="105">
        <f t="shared" si="1"/>
        <v>0.57039091215828508</v>
      </c>
      <c r="F36" s="99">
        <v>2446200.4751572483</v>
      </c>
      <c r="G36" s="107">
        <f t="shared" si="11"/>
        <v>25685.10498915111</v>
      </c>
      <c r="H36" s="105">
        <f t="shared" ref="H36:H85" si="14">+H35</f>
        <v>1.0500000000000001E-2</v>
      </c>
      <c r="I36" s="105">
        <f t="shared" si="3"/>
        <v>0.42960908784171503</v>
      </c>
      <c r="J36" s="99">
        <f t="shared" si="4"/>
        <v>4847753.2706849286</v>
      </c>
      <c r="K36" s="100">
        <f t="shared" si="5"/>
        <v>59787.154685644171</v>
      </c>
      <c r="L36" s="101">
        <f t="shared" si="6"/>
        <v>1.2332961548844867E-2</v>
      </c>
      <c r="M36" s="8"/>
      <c r="N36" s="8"/>
      <c r="O36" s="8"/>
    </row>
    <row r="37" spans="1:23">
      <c r="A37" s="53">
        <v>2053</v>
      </c>
      <c r="B37" s="99">
        <v>2419651.118025728</v>
      </c>
      <c r="C37" s="99">
        <f t="shared" si="12"/>
        <v>34359.045875965341</v>
      </c>
      <c r="D37" s="105">
        <f t="shared" si="13"/>
        <v>1.4200000000000001E-2</v>
      </c>
      <c r="E37" s="105">
        <f t="shared" si="1"/>
        <v>0.57043669856722734</v>
      </c>
      <c r="F37" s="99">
        <v>2464174.7892666878</v>
      </c>
      <c r="G37" s="107">
        <f t="shared" si="11"/>
        <v>25873.835287300222</v>
      </c>
      <c r="H37" s="105">
        <f t="shared" si="14"/>
        <v>1.0500000000000001E-2</v>
      </c>
      <c r="I37" s="105">
        <f t="shared" si="3"/>
        <v>0.42956330143277272</v>
      </c>
      <c r="J37" s="99">
        <f t="shared" si="4"/>
        <v>4883825.9072924163</v>
      </c>
      <c r="K37" s="100">
        <f t="shared" si="5"/>
        <v>60232.881163265563</v>
      </c>
      <c r="L37" s="101">
        <f t="shared" si="6"/>
        <v>1.2333134371830742E-2</v>
      </c>
      <c r="M37" s="8"/>
      <c r="N37" s="8"/>
      <c r="O37" s="8"/>
    </row>
    <row r="38" spans="1:23">
      <c r="A38" s="53">
        <v>2054</v>
      </c>
      <c r="B38" s="99">
        <v>2437362.1064913929</v>
      </c>
      <c r="C38" s="99">
        <f t="shared" si="12"/>
        <v>34610.541912177781</v>
      </c>
      <c r="D38" s="105">
        <f t="shared" si="13"/>
        <v>1.4200000000000001E-2</v>
      </c>
      <c r="E38" s="105">
        <f t="shared" si="1"/>
        <v>0.5704830740389919</v>
      </c>
      <c r="F38" s="99">
        <v>2481741.9355735038</v>
      </c>
      <c r="G38" s="107">
        <f t="shared" si="11"/>
        <v>26058.290323521793</v>
      </c>
      <c r="H38" s="105">
        <f t="shared" si="14"/>
        <v>1.0500000000000001E-2</v>
      </c>
      <c r="I38" s="105">
        <f t="shared" si="3"/>
        <v>0.42951692596100804</v>
      </c>
      <c r="J38" s="99">
        <f t="shared" si="4"/>
        <v>4919104.0420648968</v>
      </c>
      <c r="K38" s="100">
        <f t="shared" si="5"/>
        <v>60668.832235699578</v>
      </c>
      <c r="L38" s="101">
        <f t="shared" si="6"/>
        <v>1.2333309423199873E-2</v>
      </c>
      <c r="M38" s="8"/>
      <c r="N38" s="8"/>
      <c r="O38" s="8"/>
    </row>
    <row r="39" spans="1:23">
      <c r="A39" s="53">
        <v>2055</v>
      </c>
      <c r="B39" s="99">
        <v>2454652.5941706235</v>
      </c>
      <c r="C39" s="99">
        <f t="shared" si="12"/>
        <v>34856.066837222854</v>
      </c>
      <c r="D39" s="105">
        <f t="shared" si="13"/>
        <v>1.4200000000000001E-2</v>
      </c>
      <c r="E39" s="105">
        <f t="shared" si="1"/>
        <v>0.57052613283892195</v>
      </c>
      <c r="F39" s="99">
        <v>2498908.0808317438</v>
      </c>
      <c r="G39" s="107">
        <f t="shared" si="11"/>
        <v>26238.53484873331</v>
      </c>
      <c r="H39" s="105">
        <f t="shared" si="14"/>
        <v>1.0500000000000001E-2</v>
      </c>
      <c r="I39" s="105">
        <f t="shared" si="3"/>
        <v>0.42947386716107799</v>
      </c>
      <c r="J39" s="99">
        <f t="shared" si="4"/>
        <v>4953560.6750023672</v>
      </c>
      <c r="K39" s="100">
        <f t="shared" si="5"/>
        <v>61094.601685956164</v>
      </c>
      <c r="L39" s="101">
        <f t="shared" si="6"/>
        <v>1.2333471959728639E-2</v>
      </c>
      <c r="M39" s="8"/>
      <c r="N39" s="8"/>
      <c r="O39" s="8"/>
    </row>
    <row r="40" spans="1:23">
      <c r="A40" s="53">
        <v>2056</v>
      </c>
      <c r="B40" s="99">
        <v>2470996.0808012807</v>
      </c>
      <c r="C40" s="99">
        <f t="shared" si="12"/>
        <v>35088.144347378191</v>
      </c>
      <c r="D40" s="105">
        <f t="shared" si="13"/>
        <v>1.4200000000000001E-2</v>
      </c>
      <c r="E40" s="105">
        <f t="shared" si="1"/>
        <v>0.57057584638795955</v>
      </c>
      <c r="F40" s="99">
        <v>2515035.8910090239</v>
      </c>
      <c r="G40" s="107">
        <f t="shared" si="11"/>
        <v>26407.876855594754</v>
      </c>
      <c r="H40" s="105">
        <f t="shared" si="14"/>
        <v>1.0500000000000001E-2</v>
      </c>
      <c r="I40" s="105">
        <f t="shared" si="3"/>
        <v>0.4294241536120405</v>
      </c>
      <c r="J40" s="99">
        <f t="shared" si="4"/>
        <v>4986031.9718103046</v>
      </c>
      <c r="K40" s="100">
        <f t="shared" si="5"/>
        <v>61496.021202972945</v>
      </c>
      <c r="L40" s="101">
        <f t="shared" si="6"/>
        <v>1.2333659621650053E-2</v>
      </c>
      <c r="M40" s="8"/>
      <c r="N40" s="8"/>
      <c r="O40" s="8"/>
    </row>
    <row r="41" spans="1:23">
      <c r="A41" s="53">
        <v>2057</v>
      </c>
      <c r="B41" s="99">
        <v>2486817.2333995523</v>
      </c>
      <c r="C41" s="99">
        <f t="shared" si="12"/>
        <v>35312.804714273647</v>
      </c>
      <c r="D41" s="105">
        <f t="shared" si="13"/>
        <v>1.4200000000000001E-2</v>
      </c>
      <c r="E41" s="105">
        <f t="shared" si="1"/>
        <v>0.5706234271120455</v>
      </c>
      <c r="F41" s="99">
        <v>2530647.53338368</v>
      </c>
      <c r="G41" s="107">
        <f t="shared" si="11"/>
        <v>26571.799100528642</v>
      </c>
      <c r="H41" s="105">
        <f t="shared" si="14"/>
        <v>1.0500000000000001E-2</v>
      </c>
      <c r="I41" s="105">
        <f t="shared" si="3"/>
        <v>0.4293765728879545</v>
      </c>
      <c r="J41" s="99">
        <f t="shared" si="4"/>
        <v>5017464.7667832319</v>
      </c>
      <c r="K41" s="100">
        <f t="shared" si="5"/>
        <v>61884.603814802293</v>
      </c>
      <c r="L41" s="101">
        <f t="shared" si="6"/>
        <v>1.2333839237794467E-2</v>
      </c>
      <c r="M41" s="8"/>
      <c r="N41" s="8"/>
      <c r="O41" s="8"/>
    </row>
    <row r="42" spans="1:23">
      <c r="A42" s="53">
        <v>2058</v>
      </c>
      <c r="B42" s="99">
        <v>2502199.0519654402</v>
      </c>
      <c r="C42" s="99">
        <f t="shared" si="12"/>
        <v>35531.22653790925</v>
      </c>
      <c r="D42" s="105">
        <f t="shared" si="13"/>
        <v>1.4200000000000001E-2</v>
      </c>
      <c r="E42" s="105">
        <f t="shared" si="1"/>
        <v>0.57066985355860544</v>
      </c>
      <c r="F42" s="99">
        <v>2545818.0079557123</v>
      </c>
      <c r="G42" s="107">
        <f t="shared" si="11"/>
        <v>26731.089083534982</v>
      </c>
      <c r="H42" s="105">
        <f t="shared" si="14"/>
        <v>1.0500000000000001E-2</v>
      </c>
      <c r="I42" s="105">
        <f t="shared" si="3"/>
        <v>0.42933014644139461</v>
      </c>
      <c r="J42" s="99">
        <f t="shared" si="4"/>
        <v>5048017.0599211529</v>
      </c>
      <c r="K42" s="100">
        <f t="shared" si="5"/>
        <v>62262.315621444228</v>
      </c>
      <c r="L42" s="101">
        <f t="shared" si="6"/>
        <v>1.2334014501610407E-2</v>
      </c>
      <c r="M42" s="8"/>
      <c r="N42" s="8"/>
      <c r="O42" s="8"/>
    </row>
    <row r="43" spans="1:23">
      <c r="A43" s="53">
        <v>2059</v>
      </c>
      <c r="B43" s="99">
        <v>2517272.5364989438</v>
      </c>
      <c r="C43" s="99">
        <f t="shared" si="12"/>
        <v>35745.270018285002</v>
      </c>
      <c r="D43" s="105">
        <f t="shared" si="13"/>
        <v>1.4200000000000001E-2</v>
      </c>
      <c r="E43" s="105">
        <f t="shared" si="1"/>
        <v>0.57071575367562266</v>
      </c>
      <c r="F43" s="99">
        <v>2560674.4814791684</v>
      </c>
      <c r="G43" s="107">
        <f t="shared" si="11"/>
        <v>26887.082055531271</v>
      </c>
      <c r="H43" s="105">
        <f t="shared" si="14"/>
        <v>1.0500000000000001E-2</v>
      </c>
      <c r="I43" s="105">
        <f t="shared" si="3"/>
        <v>0.42928424632437734</v>
      </c>
      <c r="J43" s="99">
        <f t="shared" si="4"/>
        <v>5077947.0179781122</v>
      </c>
      <c r="K43" s="100">
        <f t="shared" si="5"/>
        <v>62632.352073816277</v>
      </c>
      <c r="L43" s="101">
        <f t="shared" si="6"/>
        <v>1.2334187783383889E-2</v>
      </c>
      <c r="M43" s="8"/>
      <c r="N43" s="8"/>
      <c r="O43" s="8"/>
    </row>
    <row r="44" spans="1:23">
      <c r="A44" s="53">
        <v>2060</v>
      </c>
      <c r="B44" s="99">
        <v>2532079.853754113</v>
      </c>
      <c r="C44" s="99">
        <f t="shared" si="12"/>
        <v>35955.533923308409</v>
      </c>
      <c r="D44" s="105">
        <f t="shared" si="13"/>
        <v>1.4200000000000001E-2</v>
      </c>
      <c r="E44" s="105">
        <f t="shared" si="1"/>
        <v>0.57075855820448751</v>
      </c>
      <c r="F44" s="99">
        <v>2575287.1207080958</v>
      </c>
      <c r="G44" s="107">
        <f t="shared" si="11"/>
        <v>27040.514767435008</v>
      </c>
      <c r="H44" s="105">
        <f t="shared" si="14"/>
        <v>1.0500000000000001E-2</v>
      </c>
      <c r="I44" s="105">
        <f t="shared" si="3"/>
        <v>0.42924144179551244</v>
      </c>
      <c r="J44" s="99">
        <f t="shared" si="4"/>
        <v>5107366.9744622093</v>
      </c>
      <c r="K44" s="100">
        <f t="shared" si="5"/>
        <v>62996.048690743417</v>
      </c>
      <c r="L44" s="101">
        <f t="shared" si="6"/>
        <v>1.2334349383103946E-2</v>
      </c>
      <c r="M44" s="8"/>
      <c r="N44" s="8"/>
      <c r="O44" s="8"/>
    </row>
    <row r="45" spans="1:23">
      <c r="A45" s="53">
        <v>2061</v>
      </c>
      <c r="B45" s="99">
        <v>2545710.5034687999</v>
      </c>
      <c r="C45" s="99">
        <f t="shared" si="12"/>
        <v>36149.089149256957</v>
      </c>
      <c r="D45" s="105">
        <f t="shared" si="13"/>
        <v>1.4200000000000001E-2</v>
      </c>
      <c r="E45" s="105">
        <f t="shared" si="1"/>
        <v>0.57080689303410925</v>
      </c>
      <c r="F45" s="99">
        <v>2588639.5916101127</v>
      </c>
      <c r="G45" s="107">
        <f t="shared" si="11"/>
        <v>27180.715711906185</v>
      </c>
      <c r="H45" s="105">
        <f t="shared" si="14"/>
        <v>1.0500000000000001E-2</v>
      </c>
      <c r="I45" s="105">
        <f t="shared" si="3"/>
        <v>0.42919310696589086</v>
      </c>
      <c r="J45" s="99">
        <f t="shared" si="4"/>
        <v>5134350.0950789126</v>
      </c>
      <c r="K45" s="100">
        <f t="shared" si="5"/>
        <v>63329.804861163138</v>
      </c>
      <c r="L45" s="101">
        <f t="shared" si="6"/>
        <v>1.2334531866430855E-2</v>
      </c>
      <c r="M45" s="8"/>
      <c r="N45" s="8"/>
      <c r="O45" s="8"/>
    </row>
    <row r="46" spans="1:23">
      <c r="A46" s="53">
        <v>2062</v>
      </c>
      <c r="B46" s="99">
        <v>2559077.9859051518</v>
      </c>
      <c r="C46" s="99">
        <f t="shared" si="12"/>
        <v>36338.90739985316</v>
      </c>
      <c r="D46" s="105">
        <f t="shared" si="13"/>
        <v>1.4200000000000001E-2</v>
      </c>
      <c r="E46" s="105">
        <f t="shared" si="1"/>
        <v>0.57085617568098868</v>
      </c>
      <c r="F46" s="99">
        <v>2601709.0614635525</v>
      </c>
      <c r="G46" s="107">
        <f t="shared" si="11"/>
        <v>27317.945145367303</v>
      </c>
      <c r="H46" s="105">
        <f t="shared" si="14"/>
        <v>1.0500000000000001E-2</v>
      </c>
      <c r="I46" s="105">
        <f t="shared" si="3"/>
        <v>0.42914382431901138</v>
      </c>
      <c r="J46" s="99">
        <f t="shared" si="4"/>
        <v>5160787.0473687043</v>
      </c>
      <c r="K46" s="100">
        <f t="shared" si="5"/>
        <v>63656.852545220463</v>
      </c>
      <c r="L46" s="101">
        <f t="shared" si="6"/>
        <v>1.2334717933706789E-2</v>
      </c>
      <c r="M46" s="8"/>
      <c r="N46" s="8"/>
      <c r="O46" s="8"/>
    </row>
    <row r="47" spans="1:23">
      <c r="A47" s="53">
        <v>2063</v>
      </c>
      <c r="B47" s="99">
        <v>2572121.6345712645</v>
      </c>
      <c r="C47" s="99">
        <f t="shared" si="12"/>
        <v>36524.12721091196</v>
      </c>
      <c r="D47" s="105">
        <f t="shared" si="13"/>
        <v>1.4200000000000001E-2</v>
      </c>
      <c r="E47" s="105">
        <f t="shared" si="1"/>
        <v>0.57090322152149331</v>
      </c>
      <c r="F47" s="99">
        <v>2614467.863776512</v>
      </c>
      <c r="G47" s="107">
        <f t="shared" si="11"/>
        <v>27451.912569653377</v>
      </c>
      <c r="H47" s="105">
        <f t="shared" si="14"/>
        <v>1.0500000000000001E-2</v>
      </c>
      <c r="I47" s="105">
        <f t="shared" si="3"/>
        <v>0.42909677847850675</v>
      </c>
      <c r="J47" s="99">
        <f t="shared" si="4"/>
        <v>5186589.498347776</v>
      </c>
      <c r="K47" s="100">
        <f t="shared" si="5"/>
        <v>63976.039780565334</v>
      </c>
      <c r="L47" s="101">
        <f t="shared" si="6"/>
        <v>1.2334895561128434E-2</v>
      </c>
      <c r="M47" s="8"/>
      <c r="N47" s="8"/>
      <c r="O47" s="8"/>
    </row>
    <row r="48" spans="1:23">
      <c r="A48" s="53">
        <v>2064</v>
      </c>
      <c r="B48" s="99">
        <v>2584751.6162211844</v>
      </c>
      <c r="C48" s="99">
        <f t="shared" si="12"/>
        <v>36703.472950340823</v>
      </c>
      <c r="D48" s="105">
        <f t="shared" si="13"/>
        <v>1.4200000000000001E-2</v>
      </c>
      <c r="E48" s="105">
        <f t="shared" si="1"/>
        <v>0.57094774270443371</v>
      </c>
      <c r="F48" s="99">
        <v>2626828.3320570877</v>
      </c>
      <c r="G48" s="107">
        <f t="shared" si="11"/>
        <v>27581.697486599423</v>
      </c>
      <c r="H48" s="105">
        <f t="shared" si="14"/>
        <v>1.0500000000000001E-2</v>
      </c>
      <c r="I48" s="105">
        <f t="shared" si="3"/>
        <v>0.4290522572955664</v>
      </c>
      <c r="J48" s="99">
        <f t="shared" si="4"/>
        <v>5211579.9482782725</v>
      </c>
      <c r="K48" s="100">
        <f t="shared" si="5"/>
        <v>64285.170436940243</v>
      </c>
      <c r="L48" s="101">
        <f t="shared" si="6"/>
        <v>1.2335063661102975E-2</v>
      </c>
      <c r="M48" s="8"/>
      <c r="N48" s="8"/>
      <c r="O48" s="8"/>
    </row>
    <row r="49" spans="1:15">
      <c r="A49" s="53">
        <v>2065</v>
      </c>
      <c r="B49" s="99">
        <v>2596989.0976089598</v>
      </c>
      <c r="C49" s="99">
        <f t="shared" si="12"/>
        <v>36877.245186047228</v>
      </c>
      <c r="D49" s="105">
        <f t="shared" si="13"/>
        <v>1.4200000000000001E-2</v>
      </c>
      <c r="E49" s="105">
        <f t="shared" si="1"/>
        <v>0.57098959582469311</v>
      </c>
      <c r="F49" s="99">
        <v>2638814.1333214715</v>
      </c>
      <c r="G49" s="107">
        <f t="shared" si="11"/>
        <v>27707.548399875453</v>
      </c>
      <c r="H49" s="105">
        <f t="shared" si="14"/>
        <v>1.0500000000000001E-2</v>
      </c>
      <c r="I49" s="105">
        <f t="shared" si="3"/>
        <v>0.42901040417530678</v>
      </c>
      <c r="J49" s="99">
        <f t="shared" si="4"/>
        <v>5235803.2309304308</v>
      </c>
      <c r="K49" s="100">
        <f t="shared" si="5"/>
        <v>64584.793585922685</v>
      </c>
      <c r="L49" s="101">
        <f t="shared" si="6"/>
        <v>1.233522169137086E-2</v>
      </c>
      <c r="M49" s="8"/>
      <c r="N49" s="8"/>
      <c r="O49" s="8"/>
    </row>
    <row r="50" spans="1:15">
      <c r="A50" s="53">
        <v>2066</v>
      </c>
      <c r="B50" s="99">
        <v>2608190.4117183997</v>
      </c>
      <c r="C50" s="99">
        <f t="shared" si="12"/>
        <v>37036.303846401279</v>
      </c>
      <c r="D50" s="105">
        <f t="shared" si="13"/>
        <v>1.4200000000000001E-2</v>
      </c>
      <c r="E50" s="105">
        <f t="shared" si="1"/>
        <v>0.5710376252392414</v>
      </c>
      <c r="F50" s="99">
        <v>2649676.2665210883</v>
      </c>
      <c r="G50" s="107">
        <f t="shared" si="11"/>
        <v>27821.600798471431</v>
      </c>
      <c r="H50" s="105">
        <f t="shared" si="14"/>
        <v>1.0500000000000001E-2</v>
      </c>
      <c r="I50" s="105">
        <f t="shared" si="3"/>
        <v>0.42896237476075855</v>
      </c>
      <c r="J50" s="99">
        <f t="shared" si="4"/>
        <v>5257866.678239488</v>
      </c>
      <c r="K50" s="100">
        <f t="shared" si="5"/>
        <v>64857.904644872709</v>
      </c>
      <c r="L50" s="101">
        <f t="shared" si="6"/>
        <v>1.2335403047265804E-2</v>
      </c>
      <c r="M50" s="8"/>
      <c r="N50" s="8"/>
      <c r="O50" s="8"/>
    </row>
    <row r="51" spans="1:15">
      <c r="A51" s="53">
        <v>2067</v>
      </c>
      <c r="B51" s="99">
        <v>2618951.2255656952</v>
      </c>
      <c r="C51" s="99">
        <f t="shared" si="12"/>
        <v>37189.107403032875</v>
      </c>
      <c r="D51" s="105">
        <f t="shared" si="13"/>
        <v>1.4200000000000001E-2</v>
      </c>
      <c r="E51" s="105">
        <f t="shared" si="1"/>
        <v>0.57108308000555263</v>
      </c>
      <c r="F51" s="99">
        <v>2660114.565950464</v>
      </c>
      <c r="G51" s="107">
        <f t="shared" si="11"/>
        <v>27931.202942479875</v>
      </c>
      <c r="H51" s="105">
        <f t="shared" si="14"/>
        <v>1.0500000000000001E-2</v>
      </c>
      <c r="I51" s="105">
        <f t="shared" si="3"/>
        <v>0.42891691999444737</v>
      </c>
      <c r="J51" s="99">
        <f t="shared" si="4"/>
        <v>5279065.7915161587</v>
      </c>
      <c r="K51" s="100">
        <f t="shared" si="5"/>
        <v>65120.310345512749</v>
      </c>
      <c r="L51" s="101">
        <f t="shared" si="6"/>
        <v>1.2335574686370799E-2</v>
      </c>
      <c r="M51" s="8"/>
      <c r="N51" s="8"/>
      <c r="O51" s="8"/>
    </row>
    <row r="52" spans="1:15">
      <c r="A52" s="53">
        <v>2068</v>
      </c>
      <c r="B52" s="99">
        <v>2629365.5391508481</v>
      </c>
      <c r="C52" s="99">
        <f t="shared" si="12"/>
        <v>37336.990655942041</v>
      </c>
      <c r="D52" s="105">
        <f t="shared" si="13"/>
        <v>1.4200000000000001E-2</v>
      </c>
      <c r="E52" s="105">
        <f t="shared" si="1"/>
        <v>0.57112782919872218</v>
      </c>
      <c r="F52" s="99">
        <v>2670204.6981015038</v>
      </c>
      <c r="G52" s="107">
        <f t="shared" si="11"/>
        <v>28037.149330065793</v>
      </c>
      <c r="H52" s="105">
        <f t="shared" si="14"/>
        <v>1.0500000000000001E-2</v>
      </c>
      <c r="I52" s="105">
        <f t="shared" si="3"/>
        <v>0.42887217080127771</v>
      </c>
      <c r="J52" s="99">
        <f t="shared" si="4"/>
        <v>5299570.2372523518</v>
      </c>
      <c r="K52" s="100">
        <f t="shared" si="5"/>
        <v>65374.139986007838</v>
      </c>
      <c r="L52" s="101">
        <f t="shared" si="6"/>
        <v>1.2335743665867918E-2</v>
      </c>
      <c r="M52" s="8"/>
      <c r="N52" s="8"/>
      <c r="O52" s="8"/>
    </row>
    <row r="53" spans="1:15">
      <c r="A53" s="53">
        <v>2069</v>
      </c>
      <c r="B53" s="99">
        <v>2639511.3524738564</v>
      </c>
      <c r="C53" s="99">
        <f t="shared" si="12"/>
        <v>37481.061205128761</v>
      </c>
      <c r="D53" s="105">
        <f t="shared" si="13"/>
        <v>1.4200000000000001E-2</v>
      </c>
      <c r="E53" s="105">
        <f t="shared" si="1"/>
        <v>0.57117046954028927</v>
      </c>
      <c r="F53" s="99">
        <v>2680041.4962201598</v>
      </c>
      <c r="G53" s="107">
        <f t="shared" si="11"/>
        <v>28140.435710311678</v>
      </c>
      <c r="H53" s="105">
        <f t="shared" si="14"/>
        <v>1.0500000000000001E-2</v>
      </c>
      <c r="I53" s="105">
        <f t="shared" si="3"/>
        <v>0.42882953045971073</v>
      </c>
      <c r="J53" s="99">
        <f t="shared" si="4"/>
        <v>5319552.8486940162</v>
      </c>
      <c r="K53" s="100">
        <f t="shared" si="5"/>
        <v>65621.496915440439</v>
      </c>
      <c r="L53" s="101">
        <f t="shared" si="6"/>
        <v>1.2335904686340493E-2</v>
      </c>
      <c r="M53" s="8"/>
      <c r="N53" s="8"/>
      <c r="O53" s="8"/>
    </row>
    <row r="54" spans="1:15">
      <c r="A54" s="53">
        <v>2070</v>
      </c>
      <c r="B54" s="99">
        <v>2649439.498780672</v>
      </c>
      <c r="C54" s="99">
        <f t="shared" si="12"/>
        <v>37622.040882685542</v>
      </c>
      <c r="D54" s="105">
        <f t="shared" si="13"/>
        <v>1.4200000000000001E-2</v>
      </c>
      <c r="E54" s="105">
        <f t="shared" si="1"/>
        <v>0.57121056128776249</v>
      </c>
      <c r="F54" s="99">
        <v>2689681.7935523833</v>
      </c>
      <c r="G54" s="107">
        <f t="shared" si="11"/>
        <v>28241.658832300025</v>
      </c>
      <c r="H54" s="105">
        <f t="shared" si="14"/>
        <v>1.0500000000000001E-2</v>
      </c>
      <c r="I54" s="105">
        <f t="shared" si="3"/>
        <v>0.42878943871223762</v>
      </c>
      <c r="J54" s="99">
        <f t="shared" si="4"/>
        <v>5339121.2923330553</v>
      </c>
      <c r="K54" s="100">
        <f t="shared" si="5"/>
        <v>65863.69971498556</v>
      </c>
      <c r="L54" s="101">
        <f t="shared" si="6"/>
        <v>1.2336056086525965E-2</v>
      </c>
      <c r="M54" s="8"/>
      <c r="N54" s="8"/>
      <c r="O54" s="8"/>
    </row>
    <row r="55" spans="1:15">
      <c r="A55" s="53">
        <v>2071</v>
      </c>
      <c r="B55" s="99">
        <v>2658362.8107929602</v>
      </c>
      <c r="C55" s="99">
        <f t="shared" si="12"/>
        <v>37748.751913260036</v>
      </c>
      <c r="D55" s="105">
        <f t="shared" si="13"/>
        <v>1.4200000000000001E-2</v>
      </c>
      <c r="E55" s="105">
        <f t="shared" si="1"/>
        <v>0.57125526730285059</v>
      </c>
      <c r="F55" s="99">
        <v>2698248.088787456</v>
      </c>
      <c r="G55" s="107">
        <f t="shared" si="11"/>
        <v>28331.604932268288</v>
      </c>
      <c r="H55" s="105">
        <f t="shared" si="14"/>
        <v>1.0500000000000001E-2</v>
      </c>
      <c r="I55" s="105">
        <f t="shared" si="3"/>
        <v>0.42874473269714941</v>
      </c>
      <c r="J55" s="99">
        <f t="shared" si="4"/>
        <v>5356610.8995804163</v>
      </c>
      <c r="K55" s="100">
        <f t="shared" si="5"/>
        <v>66080.356845528324</v>
      </c>
      <c r="L55" s="101">
        <f t="shared" si="6"/>
        <v>1.2336224916150695E-2</v>
      </c>
      <c r="M55" s="8"/>
      <c r="N55" s="8"/>
      <c r="O55" s="8"/>
    </row>
    <row r="56" spans="1:15">
      <c r="A56" s="53">
        <v>2072</v>
      </c>
      <c r="B56" s="99">
        <v>2667006.4557890561</v>
      </c>
      <c r="C56" s="99">
        <f t="shared" si="12"/>
        <v>37871.491672204596</v>
      </c>
      <c r="D56" s="105">
        <f t="shared" si="13"/>
        <v>1.4200000000000001E-2</v>
      </c>
      <c r="E56" s="105">
        <f t="shared" si="1"/>
        <v>0.57129929103373711</v>
      </c>
      <c r="F56" s="99">
        <v>2706534.8832360958</v>
      </c>
      <c r="G56" s="107">
        <f t="shared" si="11"/>
        <v>28418.616273979009</v>
      </c>
      <c r="H56" s="105">
        <f t="shared" si="14"/>
        <v>1.0500000000000001E-2</v>
      </c>
      <c r="I56" s="105">
        <f t="shared" si="3"/>
        <v>0.42870070896626289</v>
      </c>
      <c r="J56" s="99">
        <f t="shared" si="4"/>
        <v>5373541.3390251519</v>
      </c>
      <c r="K56" s="100">
        <f t="shared" si="5"/>
        <v>66290.107946183605</v>
      </c>
      <c r="L56" s="101">
        <f t="shared" si="6"/>
        <v>1.2336391173685417E-2</v>
      </c>
      <c r="M56" s="8"/>
      <c r="N56" s="8"/>
      <c r="O56" s="8"/>
    </row>
    <row r="57" spans="1:15">
      <c r="A57" s="53">
        <v>2073</v>
      </c>
      <c r="B57" s="99">
        <v>2675370.1007851521</v>
      </c>
      <c r="C57" s="99">
        <f t="shared" si="12"/>
        <v>37990.255431149162</v>
      </c>
      <c r="D57" s="105">
        <f t="shared" si="13"/>
        <v>1.4200000000000001E-2</v>
      </c>
      <c r="E57" s="105">
        <f t="shared" si="1"/>
        <v>0.57134083274396841</v>
      </c>
      <c r="F57" s="99">
        <v>2714562.0106685436</v>
      </c>
      <c r="G57" s="107">
        <f t="shared" si="11"/>
        <v>28502.90111201971</v>
      </c>
      <c r="H57" s="105">
        <f t="shared" si="14"/>
        <v>1.0500000000000001E-2</v>
      </c>
      <c r="I57" s="105">
        <f t="shared" si="3"/>
        <v>0.42865916725603143</v>
      </c>
      <c r="J57" s="99">
        <f t="shared" si="4"/>
        <v>5389932.1114536952</v>
      </c>
      <c r="K57" s="100">
        <f t="shared" si="5"/>
        <v>66493.15654316888</v>
      </c>
      <c r="L57" s="101">
        <f t="shared" si="6"/>
        <v>1.2336548061870727E-2</v>
      </c>
      <c r="M57" s="8"/>
      <c r="N57" s="8"/>
      <c r="O57" s="8"/>
    </row>
    <row r="58" spans="1:15">
      <c r="A58" s="53">
        <v>2074</v>
      </c>
      <c r="B58" s="99">
        <v>2683485.5795514877</v>
      </c>
      <c r="C58" s="99">
        <f t="shared" si="12"/>
        <v>38105.495229631124</v>
      </c>
      <c r="D58" s="105">
        <f t="shared" si="13"/>
        <v>1.4200000000000001E-2</v>
      </c>
      <c r="E58" s="105">
        <f t="shared" si="1"/>
        <v>0.57138037391665364</v>
      </c>
      <c r="F58" s="99">
        <v>2722356.8051171834</v>
      </c>
      <c r="G58" s="107">
        <f t="shared" si="11"/>
        <v>28584.746453730426</v>
      </c>
      <c r="H58" s="105">
        <f t="shared" si="14"/>
        <v>1.0500000000000001E-2</v>
      </c>
      <c r="I58" s="105">
        <f t="shared" si="3"/>
        <v>0.42861962608334631</v>
      </c>
      <c r="J58" s="99">
        <f t="shared" si="4"/>
        <v>5405842.3846686706</v>
      </c>
      <c r="K58" s="100">
        <f t="shared" si="5"/>
        <v>66690.241683361557</v>
      </c>
      <c r="L58" s="101">
        <f t="shared" si="6"/>
        <v>1.2336697398447933E-2</v>
      </c>
      <c r="M58" s="8"/>
      <c r="N58" s="8"/>
      <c r="O58" s="8"/>
    </row>
    <row r="59" spans="1:15">
      <c r="A59" s="53">
        <v>2075</v>
      </c>
      <c r="B59" s="99">
        <v>2691364.3923502075</v>
      </c>
      <c r="C59" s="99">
        <f t="shared" si="12"/>
        <v>38217.374371372949</v>
      </c>
      <c r="D59" s="105">
        <f t="shared" si="13"/>
        <v>1.4200000000000001E-2</v>
      </c>
      <c r="E59" s="105">
        <f t="shared" si="1"/>
        <v>0.57141502708624659</v>
      </c>
      <c r="F59" s="99">
        <v>2729963.4338603523</v>
      </c>
      <c r="G59" s="107">
        <f t="shared" si="11"/>
        <v>28664.616055533701</v>
      </c>
      <c r="H59" s="105">
        <f t="shared" si="14"/>
        <v>1.0500000000000001E-2</v>
      </c>
      <c r="I59" s="105">
        <f t="shared" si="3"/>
        <v>0.42858497291375341</v>
      </c>
      <c r="J59" s="99">
        <f t="shared" si="4"/>
        <v>5421327.8262105603</v>
      </c>
      <c r="K59" s="100">
        <f t="shared" si="5"/>
        <v>66881.990426906646</v>
      </c>
      <c r="L59" s="101">
        <f t="shared" si="6"/>
        <v>1.233682827729979E-2</v>
      </c>
      <c r="M59" s="8"/>
      <c r="N59" s="8"/>
      <c r="O59" s="8"/>
    </row>
    <row r="60" spans="1:15">
      <c r="A60" s="53">
        <v>2076</v>
      </c>
      <c r="B60" s="99">
        <v>2698233.3719029762</v>
      </c>
      <c r="C60" s="99">
        <f t="shared" si="12"/>
        <v>38314.913881022265</v>
      </c>
      <c r="D60" s="105">
        <f t="shared" si="13"/>
        <v>1.4200000000000001E-2</v>
      </c>
      <c r="E60" s="105">
        <f t="shared" si="1"/>
        <v>0.5714531657625187</v>
      </c>
      <c r="F60" s="99">
        <v>2736504.728571136</v>
      </c>
      <c r="G60" s="107">
        <f t="shared" si="11"/>
        <v>28733.29964999693</v>
      </c>
      <c r="H60" s="105">
        <f t="shared" si="14"/>
        <v>1.0500000000000001E-2</v>
      </c>
      <c r="I60" s="105">
        <f t="shared" si="3"/>
        <v>0.42854683423748124</v>
      </c>
      <c r="J60" s="99">
        <f t="shared" si="4"/>
        <v>5434738.1004741117</v>
      </c>
      <c r="K60" s="100">
        <f t="shared" si="5"/>
        <v>67048.213531019195</v>
      </c>
      <c r="L60" s="101">
        <f t="shared" si="6"/>
        <v>1.2336972323499838E-2</v>
      </c>
      <c r="M60" s="8"/>
      <c r="N60" s="8"/>
      <c r="O60" s="8"/>
    </row>
    <row r="61" spans="1:15">
      <c r="A61" s="53">
        <v>2077</v>
      </c>
      <c r="B61" s="99">
        <v>2704832.5187340803</v>
      </c>
      <c r="C61" s="99">
        <f t="shared" si="12"/>
        <v>38408.621766023942</v>
      </c>
      <c r="D61" s="105">
        <f t="shared" si="13"/>
        <v>1.4200000000000001E-2</v>
      </c>
      <c r="E61" s="105">
        <f t="shared" si="1"/>
        <v>0.57148952788189089</v>
      </c>
      <c r="F61" s="99">
        <v>2742790.1905602561</v>
      </c>
      <c r="G61" s="107">
        <f t="shared" si="11"/>
        <v>28799.297000882692</v>
      </c>
      <c r="H61" s="105">
        <f t="shared" si="14"/>
        <v>1.0500000000000001E-2</v>
      </c>
      <c r="I61" s="105">
        <f t="shared" si="3"/>
        <v>0.42851047211810922</v>
      </c>
      <c r="J61" s="99">
        <f t="shared" si="4"/>
        <v>5447622.7092943359</v>
      </c>
      <c r="K61" s="100">
        <f t="shared" si="5"/>
        <v>67207.91876690663</v>
      </c>
      <c r="L61" s="101">
        <f t="shared" si="6"/>
        <v>1.2337109662943688E-2</v>
      </c>
      <c r="M61" s="8"/>
      <c r="N61" s="8"/>
      <c r="O61" s="8"/>
    </row>
    <row r="62" spans="1:15">
      <c r="A62" s="53">
        <v>2078</v>
      </c>
      <c r="B62" s="99">
        <v>2711197.9995975681</v>
      </c>
      <c r="C62" s="99">
        <f t="shared" si="12"/>
        <v>38499.011594285468</v>
      </c>
      <c r="D62" s="105">
        <f t="shared" si="13"/>
        <v>1.4200000000000001E-2</v>
      </c>
      <c r="E62" s="105">
        <f t="shared" si="1"/>
        <v>0.57152363201811407</v>
      </c>
      <c r="F62" s="99">
        <v>2748862.1533358078</v>
      </c>
      <c r="G62" s="107">
        <f t="shared" si="11"/>
        <v>28863.052610025985</v>
      </c>
      <c r="H62" s="105">
        <f t="shared" si="14"/>
        <v>1.0500000000000001E-2</v>
      </c>
      <c r="I62" s="105">
        <f t="shared" si="3"/>
        <v>0.42847636798188604</v>
      </c>
      <c r="J62" s="99">
        <f t="shared" si="4"/>
        <v>5460060.1529333759</v>
      </c>
      <c r="K62" s="100">
        <f t="shared" si="5"/>
        <v>67362.064204311449</v>
      </c>
      <c r="L62" s="101">
        <f t="shared" si="6"/>
        <v>1.2337238476781559E-2</v>
      </c>
      <c r="M62" s="8"/>
      <c r="N62" s="8"/>
      <c r="O62" s="8"/>
    </row>
    <row r="63" spans="1:15">
      <c r="A63" s="53">
        <v>2079</v>
      </c>
      <c r="B63" s="99">
        <v>2717332.4809853439</v>
      </c>
      <c r="C63" s="99">
        <f t="shared" si="12"/>
        <v>38586.121229991884</v>
      </c>
      <c r="D63" s="105">
        <f t="shared" si="13"/>
        <v>1.4200000000000001E-2</v>
      </c>
      <c r="E63" s="105">
        <f t="shared" si="1"/>
        <v>0.57155377186428646</v>
      </c>
      <c r="F63" s="99">
        <v>2754742.7836518404</v>
      </c>
      <c r="G63" s="107">
        <f t="shared" si="11"/>
        <v>28924.799228344327</v>
      </c>
      <c r="H63" s="105">
        <f t="shared" si="14"/>
        <v>1.0500000000000001E-2</v>
      </c>
      <c r="I63" s="105">
        <f t="shared" si="3"/>
        <v>0.42844622813571354</v>
      </c>
      <c r="J63" s="99">
        <f t="shared" si="4"/>
        <v>5472075.2646371843</v>
      </c>
      <c r="K63" s="100">
        <f t="shared" si="5"/>
        <v>67510.920458336215</v>
      </c>
      <c r="L63" s="101">
        <f t="shared" si="6"/>
        <v>1.2337352319442631E-2</v>
      </c>
      <c r="M63" s="8"/>
      <c r="N63" s="8"/>
      <c r="O63" s="8"/>
    </row>
    <row r="64" spans="1:15">
      <c r="A64" s="53">
        <v>2080</v>
      </c>
      <c r="B64" s="99">
        <v>2723267.9628974074</v>
      </c>
      <c r="C64" s="99">
        <f t="shared" si="12"/>
        <v>38670.405073143185</v>
      </c>
      <c r="D64" s="105">
        <f t="shared" si="13"/>
        <v>1.4200000000000001E-2</v>
      </c>
      <c r="E64" s="105">
        <f t="shared" si="1"/>
        <v>0.57158081780587222</v>
      </c>
      <c r="F64" s="99">
        <v>2760455.081508352</v>
      </c>
      <c r="G64" s="107">
        <f t="shared" si="11"/>
        <v>28984.778355837698</v>
      </c>
      <c r="H64" s="105">
        <f t="shared" si="14"/>
        <v>1.0500000000000001E-2</v>
      </c>
      <c r="I64" s="105">
        <f t="shared" si="3"/>
        <v>0.42841918219412783</v>
      </c>
      <c r="J64" s="99">
        <f t="shared" si="4"/>
        <v>5483723.0444057593</v>
      </c>
      <c r="K64" s="100">
        <f t="shared" si="5"/>
        <v>67655.183428980876</v>
      </c>
      <c r="L64" s="101">
        <f t="shared" si="6"/>
        <v>1.2337454477756598E-2</v>
      </c>
      <c r="M64" s="8"/>
      <c r="N64" s="8"/>
      <c r="O64" s="8"/>
    </row>
    <row r="65" spans="1:15">
      <c r="A65" s="53">
        <v>2081</v>
      </c>
      <c r="B65" s="99">
        <v>2728209.4442851837</v>
      </c>
      <c r="C65" s="99">
        <f t="shared" si="12"/>
        <v>38740.574108849607</v>
      </c>
      <c r="D65" s="105">
        <f t="shared" si="13"/>
        <v>1.4200000000000001E-2</v>
      </c>
      <c r="E65" s="105">
        <f t="shared" si="1"/>
        <v>0.57161222413804114</v>
      </c>
      <c r="F65" s="99">
        <v>2765109.3783162883</v>
      </c>
      <c r="G65" s="107">
        <f t="shared" si="11"/>
        <v>29033.648472321031</v>
      </c>
      <c r="H65" s="105">
        <f t="shared" si="14"/>
        <v>1.0500000000000001E-2</v>
      </c>
      <c r="I65" s="105">
        <f t="shared" si="3"/>
        <v>0.4283877758619587</v>
      </c>
      <c r="J65" s="99">
        <f t="shared" si="4"/>
        <v>5493318.822601472</v>
      </c>
      <c r="K65" s="100">
        <f t="shared" si="5"/>
        <v>67774.222581170645</v>
      </c>
      <c r="L65" s="101">
        <f t="shared" si="6"/>
        <v>1.2337573108322664E-2</v>
      </c>
      <c r="M65" s="8"/>
      <c r="N65" s="8"/>
      <c r="O65" s="8"/>
    </row>
    <row r="66" spans="1:15">
      <c r="A66" s="53">
        <v>2082</v>
      </c>
      <c r="B66" s="99">
        <v>2732902.5926891519</v>
      </c>
      <c r="C66" s="99">
        <f t="shared" si="12"/>
        <v>38807.216816185959</v>
      </c>
      <c r="D66" s="105">
        <f t="shared" si="13"/>
        <v>1.4200000000000001E-2</v>
      </c>
      <c r="E66" s="105">
        <f t="shared" si="1"/>
        <v>0.57164086845533302</v>
      </c>
      <c r="F66" s="99">
        <v>2769542.0091566076</v>
      </c>
      <c r="G66" s="107">
        <f t="shared" si="11"/>
        <v>29080.191096144383</v>
      </c>
      <c r="H66" s="105">
        <f t="shared" si="14"/>
        <v>1.0500000000000001E-2</v>
      </c>
      <c r="I66" s="105">
        <f t="shared" si="3"/>
        <v>0.42835913154466704</v>
      </c>
      <c r="J66" s="99">
        <f t="shared" si="4"/>
        <v>5502444.6018457599</v>
      </c>
      <c r="K66" s="100">
        <f t="shared" si="5"/>
        <v>67887.407912330338</v>
      </c>
      <c r="L66" s="101">
        <f t="shared" si="6"/>
        <v>1.2337681307969542E-2</v>
      </c>
      <c r="M66" s="8"/>
      <c r="N66" s="8"/>
      <c r="O66" s="8"/>
    </row>
    <row r="67" spans="1:15">
      <c r="A67" s="53">
        <v>2083</v>
      </c>
      <c r="B67" s="99">
        <v>2737391.0746012162</v>
      </c>
      <c r="C67" s="99">
        <f t="shared" si="12"/>
        <v>38870.953259337271</v>
      </c>
      <c r="D67" s="105">
        <f t="shared" si="13"/>
        <v>1.4200000000000001E-2</v>
      </c>
      <c r="E67" s="105">
        <f t="shared" si="1"/>
        <v>0.57166894193024209</v>
      </c>
      <c r="F67" s="99">
        <v>2773772.6399969286</v>
      </c>
      <c r="G67" s="107">
        <f t="shared" si="11"/>
        <v>29124.612719967754</v>
      </c>
      <c r="H67" s="105">
        <f t="shared" si="14"/>
        <v>1.0500000000000001E-2</v>
      </c>
      <c r="I67" s="105">
        <f t="shared" si="3"/>
        <v>0.42833105806975785</v>
      </c>
      <c r="J67" s="99">
        <f t="shared" si="4"/>
        <v>5511163.7145981453</v>
      </c>
      <c r="K67" s="100">
        <f t="shared" si="5"/>
        <v>67995.565979305029</v>
      </c>
      <c r="L67" s="101">
        <f t="shared" si="6"/>
        <v>1.233778735318572E-2</v>
      </c>
      <c r="M67" s="8"/>
      <c r="N67" s="8"/>
      <c r="O67" s="8"/>
    </row>
    <row r="68" spans="1:15">
      <c r="A68" s="53">
        <v>2084</v>
      </c>
      <c r="B68" s="99">
        <v>2741662.8900213768</v>
      </c>
      <c r="C68" s="99">
        <f t="shared" si="12"/>
        <v>38931.613038303556</v>
      </c>
      <c r="D68" s="105">
        <f t="shared" si="13"/>
        <v>1.4200000000000001E-2</v>
      </c>
      <c r="E68" s="105">
        <f t="shared" si="1"/>
        <v>0.57169367760095169</v>
      </c>
      <c r="F68" s="99">
        <v>2777820.6038210564</v>
      </c>
      <c r="G68" s="107">
        <f t="shared" si="11"/>
        <v>29167.116340121094</v>
      </c>
      <c r="H68" s="105">
        <f t="shared" si="14"/>
        <v>1.0500000000000001E-2</v>
      </c>
      <c r="I68" s="105">
        <f t="shared" si="3"/>
        <v>0.42830632239904842</v>
      </c>
      <c r="J68" s="99">
        <f t="shared" si="4"/>
        <v>5519483.4938424332</v>
      </c>
      <c r="K68" s="100">
        <f t="shared" si="5"/>
        <v>68098.729378424643</v>
      </c>
      <c r="L68" s="101">
        <f t="shared" si="6"/>
        <v>1.2337880791634935E-2</v>
      </c>
      <c r="M68" s="8"/>
      <c r="N68" s="8"/>
      <c r="O68" s="8"/>
    </row>
    <row r="69" spans="1:15">
      <c r="A69" s="53">
        <v>2085</v>
      </c>
      <c r="B69" s="99">
        <v>2745758.5386874881</v>
      </c>
      <c r="C69" s="99">
        <f t="shared" si="12"/>
        <v>38989.771249362333</v>
      </c>
      <c r="D69" s="105">
        <f t="shared" si="13"/>
        <v>1.4200000000000001E-2</v>
      </c>
      <c r="E69" s="105">
        <f t="shared" si="1"/>
        <v>0.5717155388775409</v>
      </c>
      <c r="F69" s="99">
        <v>2781721.9001047043</v>
      </c>
      <c r="G69" s="107">
        <f t="shared" si="11"/>
        <v>29208.079951099397</v>
      </c>
      <c r="H69" s="105">
        <f t="shared" si="14"/>
        <v>1.0500000000000001E-2</v>
      </c>
      <c r="I69" s="105">
        <f t="shared" si="3"/>
        <v>0.42828446112245899</v>
      </c>
      <c r="J69" s="99">
        <f t="shared" si="4"/>
        <v>5527480.4387921924</v>
      </c>
      <c r="K69" s="100">
        <f t="shared" si="5"/>
        <v>68197.851200461737</v>
      </c>
      <c r="L69" s="101">
        <f t="shared" si="6"/>
        <v>1.2337963373302072E-2</v>
      </c>
      <c r="M69" s="8"/>
      <c r="N69" s="8"/>
      <c r="O69" s="8"/>
    </row>
    <row r="70" spans="1:15">
      <c r="A70" s="53">
        <v>2086</v>
      </c>
      <c r="B70" s="99">
        <v>2748902.6860428797</v>
      </c>
      <c r="C70" s="99">
        <f t="shared" si="12"/>
        <v>39034.418141808892</v>
      </c>
      <c r="D70" s="105">
        <f t="shared" si="13"/>
        <v>1.4200000000000001E-2</v>
      </c>
      <c r="E70" s="105">
        <f t="shared" si="1"/>
        <v>0.57174130459865791</v>
      </c>
      <c r="F70" s="99">
        <v>2784614.1927183359</v>
      </c>
      <c r="G70" s="107">
        <f t="shared" si="11"/>
        <v>29238.449023542529</v>
      </c>
      <c r="H70" s="105">
        <f t="shared" si="14"/>
        <v>1.0500000000000001E-2</v>
      </c>
      <c r="I70" s="105">
        <f t="shared" si="3"/>
        <v>0.4282586954013422</v>
      </c>
      <c r="J70" s="99">
        <f t="shared" si="4"/>
        <v>5533516.8787612151</v>
      </c>
      <c r="K70" s="100">
        <f t="shared" si="5"/>
        <v>68272.867165351417</v>
      </c>
      <c r="L70" s="101">
        <f t="shared" si="6"/>
        <v>1.2338060705551804E-2</v>
      </c>
      <c r="M70" s="8"/>
      <c r="N70" s="8"/>
      <c r="O70" s="8"/>
    </row>
    <row r="71" spans="1:15">
      <c r="A71" s="53">
        <v>2087</v>
      </c>
      <c r="B71" s="99">
        <v>2751764.3331361283</v>
      </c>
      <c r="C71" s="99">
        <f t="shared" si="12"/>
        <v>39075.053530533027</v>
      </c>
      <c r="D71" s="105">
        <f t="shared" si="13"/>
        <v>1.4200000000000001E-2</v>
      </c>
      <c r="E71" s="105">
        <f t="shared" ref="E71:E85" si="15">+C71/K71</f>
        <v>0.57176467361608996</v>
      </c>
      <c r="F71" s="99">
        <v>2787246.9840212474</v>
      </c>
      <c r="G71" s="107">
        <f t="shared" si="11"/>
        <v>29266.093332223099</v>
      </c>
      <c r="H71" s="105">
        <f t="shared" si="14"/>
        <v>1.0500000000000001E-2</v>
      </c>
      <c r="I71" s="105">
        <f t="shared" ref="I71:I85" si="16">+G71/K71</f>
        <v>0.42823532638391004</v>
      </c>
      <c r="J71" s="99">
        <f t="shared" ref="J71:J85" si="17">+B71+F71</f>
        <v>5539011.3171573756</v>
      </c>
      <c r="K71" s="100">
        <f t="shared" ref="K71:K85" si="18">+G71+C71</f>
        <v>68341.146862756126</v>
      </c>
      <c r="L71" s="101">
        <f t="shared" ref="L71:L85" si="19">+K71/J71</f>
        <v>1.2338148985373233E-2</v>
      </c>
      <c r="M71" s="8"/>
      <c r="N71" s="8"/>
      <c r="O71" s="8"/>
    </row>
    <row r="72" spans="1:15">
      <c r="A72" s="53">
        <v>2088</v>
      </c>
      <c r="B72" s="99">
        <v>2754409.9802293763</v>
      </c>
      <c r="C72" s="99">
        <f t="shared" si="12"/>
        <v>39112.621719257149</v>
      </c>
      <c r="D72" s="105">
        <f t="shared" si="13"/>
        <v>1.4200000000000001E-2</v>
      </c>
      <c r="E72" s="105">
        <f t="shared" si="15"/>
        <v>0.5717855006848479</v>
      </c>
      <c r="F72" s="99">
        <v>2789689.4412917765</v>
      </c>
      <c r="G72" s="107">
        <f t="shared" si="11"/>
        <v>29291.739133563657</v>
      </c>
      <c r="H72" s="105">
        <f t="shared" si="14"/>
        <v>1.0500000000000001E-2</v>
      </c>
      <c r="I72" s="105">
        <f t="shared" si="16"/>
        <v>0.42821449931515221</v>
      </c>
      <c r="J72" s="99">
        <f t="shared" si="17"/>
        <v>5544099.4215211533</v>
      </c>
      <c r="K72" s="100">
        <f t="shared" si="18"/>
        <v>68404.360852820799</v>
      </c>
      <c r="L72" s="101">
        <f t="shared" si="19"/>
        <v>1.2338227663682925E-2</v>
      </c>
      <c r="M72" s="8"/>
      <c r="N72" s="8"/>
      <c r="O72" s="8"/>
    </row>
    <row r="73" spans="1:15">
      <c r="A73" s="53">
        <v>2089</v>
      </c>
      <c r="B73" s="99">
        <v>2756897.127584768</v>
      </c>
      <c r="C73" s="99">
        <f t="shared" si="12"/>
        <v>39147.939211703706</v>
      </c>
      <c r="D73" s="105">
        <f t="shared" si="13"/>
        <v>1.4200000000000001E-2</v>
      </c>
      <c r="E73" s="105">
        <f t="shared" si="15"/>
        <v>0.57180384700410325</v>
      </c>
      <c r="F73" s="99">
        <v>2791999.2320703999</v>
      </c>
      <c r="G73" s="107">
        <f t="shared" si="11"/>
        <v>29315.991936739199</v>
      </c>
      <c r="H73" s="105">
        <f t="shared" si="14"/>
        <v>1.0500000000000001E-2</v>
      </c>
      <c r="I73" s="105">
        <f t="shared" si="16"/>
        <v>0.42819615299589675</v>
      </c>
      <c r="J73" s="99">
        <f t="shared" si="17"/>
        <v>5548896.3596551679</v>
      </c>
      <c r="K73" s="100">
        <f t="shared" si="18"/>
        <v>68463.931148442905</v>
      </c>
      <c r="L73" s="101">
        <f t="shared" si="19"/>
        <v>1.2338296971309363E-2</v>
      </c>
      <c r="M73" s="8"/>
      <c r="N73" s="8"/>
      <c r="O73" s="8"/>
    </row>
    <row r="74" spans="1:15">
      <c r="A74" s="53">
        <v>2090</v>
      </c>
      <c r="B74" s="99">
        <v>2759265.2754644477</v>
      </c>
      <c r="C74" s="99">
        <f t="shared" si="12"/>
        <v>39181.56691159516</v>
      </c>
      <c r="D74" s="105">
        <f t="shared" si="13"/>
        <v>1.4200000000000001E-2</v>
      </c>
      <c r="E74" s="105">
        <f t="shared" si="15"/>
        <v>0.57181959051813358</v>
      </c>
      <c r="F74" s="99">
        <v>2794217.857143552</v>
      </c>
      <c r="G74" s="107">
        <f t="shared" si="11"/>
        <v>29339.2875000073</v>
      </c>
      <c r="H74" s="105">
        <f t="shared" si="14"/>
        <v>1.0500000000000001E-2</v>
      </c>
      <c r="I74" s="105">
        <f t="shared" si="16"/>
        <v>0.42818040948186653</v>
      </c>
      <c r="J74" s="99">
        <f t="shared" si="17"/>
        <v>5553483.1326080002</v>
      </c>
      <c r="K74" s="100">
        <f t="shared" si="18"/>
        <v>68520.854411602457</v>
      </c>
      <c r="L74" s="101">
        <f t="shared" si="19"/>
        <v>1.233835644683484E-2</v>
      </c>
      <c r="M74" s="8"/>
      <c r="N74" s="8"/>
      <c r="O74" s="8"/>
    </row>
    <row r="75" spans="1:15">
      <c r="A75" s="53">
        <v>2091</v>
      </c>
      <c r="B75" s="99">
        <v>2760601.7558036475</v>
      </c>
      <c r="C75" s="99">
        <f t="shared" si="12"/>
        <v>39200.544932411794</v>
      </c>
      <c r="D75" s="105">
        <f t="shared" si="13"/>
        <v>1.4200000000000001E-2</v>
      </c>
      <c r="E75" s="105">
        <f t="shared" si="15"/>
        <v>0.57183846100833813</v>
      </c>
      <c r="F75" s="99">
        <v>2795355.8136276477</v>
      </c>
      <c r="G75" s="107">
        <f t="shared" si="11"/>
        <v>29351.236043090303</v>
      </c>
      <c r="H75" s="105">
        <f t="shared" si="14"/>
        <v>1.0500000000000001E-2</v>
      </c>
      <c r="I75" s="105">
        <f t="shared" si="16"/>
        <v>0.42816153899166182</v>
      </c>
      <c r="J75" s="99">
        <f t="shared" si="17"/>
        <v>5555957.5694312956</v>
      </c>
      <c r="K75" s="100">
        <f t="shared" si="18"/>
        <v>68551.780975502101</v>
      </c>
      <c r="L75" s="101">
        <f t="shared" si="19"/>
        <v>1.2338427736142524E-2</v>
      </c>
      <c r="M75" s="8"/>
      <c r="N75" s="8"/>
      <c r="O75" s="8"/>
    </row>
    <row r="76" spans="1:15">
      <c r="A76" s="53">
        <v>2092</v>
      </c>
      <c r="B76" s="99">
        <v>2761784.5696509434</v>
      </c>
      <c r="C76" s="99">
        <f t="shared" si="12"/>
        <v>39217.3408890434</v>
      </c>
      <c r="D76" s="105">
        <f t="shared" si="13"/>
        <v>1.4200000000000001E-2</v>
      </c>
      <c r="E76" s="105">
        <f t="shared" si="15"/>
        <v>0.57185530747514912</v>
      </c>
      <c r="F76" s="99">
        <v>2796361.10361984</v>
      </c>
      <c r="G76" s="107">
        <f t="shared" si="11"/>
        <v>29361.79158800832</v>
      </c>
      <c r="H76" s="105">
        <f t="shared" si="14"/>
        <v>1.0500000000000001E-2</v>
      </c>
      <c r="I76" s="105">
        <f t="shared" si="16"/>
        <v>0.42814469252485082</v>
      </c>
      <c r="J76" s="99">
        <f t="shared" si="17"/>
        <v>5558145.6732707834</v>
      </c>
      <c r="K76" s="100">
        <f t="shared" si="18"/>
        <v>68579.132477051724</v>
      </c>
      <c r="L76" s="101">
        <f t="shared" si="19"/>
        <v>1.2338491379750972E-2</v>
      </c>
      <c r="M76" s="8"/>
      <c r="N76" s="8"/>
      <c r="O76" s="8"/>
    </row>
    <row r="77" spans="1:15">
      <c r="A77" s="53">
        <v>2093</v>
      </c>
      <c r="B77" s="99">
        <v>2762808.2167441929</v>
      </c>
      <c r="C77" s="99">
        <f t="shared" si="12"/>
        <v>39231.876677767541</v>
      </c>
      <c r="D77" s="105">
        <f t="shared" si="13"/>
        <v>1.4200000000000001E-2</v>
      </c>
      <c r="E77" s="105">
        <f t="shared" si="15"/>
        <v>0.57187087298399253</v>
      </c>
      <c r="F77" s="99">
        <v>2797219.72659584</v>
      </c>
      <c r="G77" s="107">
        <f t="shared" si="11"/>
        <v>29370.807129256322</v>
      </c>
      <c r="H77" s="105">
        <f t="shared" si="14"/>
        <v>1.0500000000000001E-2</v>
      </c>
      <c r="I77" s="105">
        <f t="shared" si="16"/>
        <v>0.42812912701600753</v>
      </c>
      <c r="J77" s="99">
        <f t="shared" si="17"/>
        <v>5560027.9433400333</v>
      </c>
      <c r="K77" s="100">
        <f t="shared" si="18"/>
        <v>68602.683807023859</v>
      </c>
      <c r="L77" s="101">
        <f t="shared" si="19"/>
        <v>1.2338550184661966E-2</v>
      </c>
      <c r="M77" s="8"/>
      <c r="N77" s="8"/>
      <c r="O77" s="8"/>
    </row>
    <row r="78" spans="1:15">
      <c r="A78" s="53">
        <v>2094</v>
      </c>
      <c r="B78" s="99">
        <v>2763655.363575296</v>
      </c>
      <c r="C78" s="99">
        <f t="shared" si="12"/>
        <v>39243.906162769206</v>
      </c>
      <c r="D78" s="105">
        <f t="shared" si="13"/>
        <v>1.4200000000000001E-2</v>
      </c>
      <c r="E78" s="105">
        <f t="shared" si="15"/>
        <v>0.57188428217697362</v>
      </c>
      <c r="F78" s="99">
        <v>2797924.1822935045</v>
      </c>
      <c r="G78" s="107">
        <f t="shared" si="11"/>
        <v>29378.203914081798</v>
      </c>
      <c r="H78" s="105">
        <f t="shared" si="14"/>
        <v>1.0500000000000001E-2</v>
      </c>
      <c r="I78" s="105">
        <f t="shared" si="16"/>
        <v>0.42811571782302632</v>
      </c>
      <c r="J78" s="99">
        <f t="shared" si="17"/>
        <v>5561579.545868801</v>
      </c>
      <c r="K78" s="100">
        <f t="shared" si="18"/>
        <v>68622.110076851008</v>
      </c>
      <c r="L78" s="101">
        <f t="shared" si="19"/>
        <v>1.2338600843680141E-2</v>
      </c>
      <c r="M78" s="8"/>
      <c r="N78" s="8"/>
      <c r="O78" s="8"/>
    </row>
    <row r="79" spans="1:15">
      <c r="A79" s="53">
        <v>2095</v>
      </c>
      <c r="B79" s="99">
        <v>2764326.509882112</v>
      </c>
      <c r="C79" s="99">
        <f t="shared" si="12"/>
        <v>39253.43644032599</v>
      </c>
      <c r="D79" s="105">
        <f t="shared" si="13"/>
        <v>1.4200000000000001E-2</v>
      </c>
      <c r="E79" s="105">
        <f t="shared" si="15"/>
        <v>0.57189338184598504</v>
      </c>
      <c r="F79" s="99">
        <v>2798499.6369425915</v>
      </c>
      <c r="G79" s="107">
        <f t="shared" si="11"/>
        <v>29384.246187897214</v>
      </c>
      <c r="H79" s="105">
        <f t="shared" si="14"/>
        <v>1.0500000000000001E-2</v>
      </c>
      <c r="I79" s="105">
        <f t="shared" si="16"/>
        <v>0.42810661815401491</v>
      </c>
      <c r="J79" s="99">
        <f t="shared" si="17"/>
        <v>5562826.1468247036</v>
      </c>
      <c r="K79" s="100">
        <f t="shared" si="18"/>
        <v>68637.682628223207</v>
      </c>
      <c r="L79" s="101">
        <f t="shared" si="19"/>
        <v>1.2338635221847088E-2</v>
      </c>
      <c r="M79" s="8"/>
      <c r="N79" s="8"/>
      <c r="O79" s="8"/>
    </row>
    <row r="80" spans="1:15">
      <c r="A80" s="53">
        <v>2096</v>
      </c>
      <c r="B80" s="99">
        <v>2764069.1538296323</v>
      </c>
      <c r="C80" s="99">
        <f t="shared" si="12"/>
        <v>39249.781984380781</v>
      </c>
      <c r="D80" s="105">
        <f t="shared" si="13"/>
        <v>1.4200000000000001E-2</v>
      </c>
      <c r="E80" s="105">
        <f t="shared" si="15"/>
        <v>0.57190504916782192</v>
      </c>
      <c r="F80" s="99">
        <v>2798105.7533649923</v>
      </c>
      <c r="G80" s="107">
        <f t="shared" si="11"/>
        <v>29380.110410332421</v>
      </c>
      <c r="H80" s="105">
        <f t="shared" si="14"/>
        <v>1.0500000000000001E-2</v>
      </c>
      <c r="I80" s="105">
        <f t="shared" si="16"/>
        <v>0.42809495083217813</v>
      </c>
      <c r="J80" s="99">
        <f t="shared" si="17"/>
        <v>5562174.9071946247</v>
      </c>
      <c r="K80" s="100">
        <f t="shared" si="18"/>
        <v>68629.892394713199</v>
      </c>
      <c r="L80" s="101">
        <f t="shared" si="19"/>
        <v>1.2338679300778735E-2</v>
      </c>
      <c r="M80" s="8"/>
      <c r="N80" s="8"/>
      <c r="O80" s="8"/>
    </row>
    <row r="81" spans="1:15">
      <c r="A81" s="53">
        <v>2097</v>
      </c>
      <c r="B81" s="99">
        <v>2763564.7967285761</v>
      </c>
      <c r="C81" s="99">
        <f t="shared" si="12"/>
        <v>39242.620113545781</v>
      </c>
      <c r="D81" s="105">
        <f t="shared" si="13"/>
        <v>1.4200000000000001E-2</v>
      </c>
      <c r="E81" s="105">
        <f t="shared" si="15"/>
        <v>0.57191480584304222</v>
      </c>
      <c r="F81" s="99">
        <v>2797483.7009361922</v>
      </c>
      <c r="G81" s="107">
        <f t="shared" si="11"/>
        <v>29373.578859830021</v>
      </c>
      <c r="H81" s="105">
        <f t="shared" si="14"/>
        <v>1.0500000000000001E-2</v>
      </c>
      <c r="I81" s="105">
        <f t="shared" si="16"/>
        <v>0.42808519415695762</v>
      </c>
      <c r="J81" s="99">
        <f t="shared" si="17"/>
        <v>5561048.4976647682</v>
      </c>
      <c r="K81" s="100">
        <f t="shared" si="18"/>
        <v>68616.198973375809</v>
      </c>
      <c r="L81" s="101">
        <f t="shared" si="19"/>
        <v>1.2338716161563699E-2</v>
      </c>
      <c r="M81" s="8"/>
      <c r="N81" s="8"/>
      <c r="O81" s="8"/>
    </row>
    <row r="82" spans="1:15">
      <c r="A82" s="53">
        <v>2098</v>
      </c>
      <c r="B82" s="99">
        <v>2762878.2718248963</v>
      </c>
      <c r="C82" s="99">
        <f t="shared" si="12"/>
        <v>39232.871459913527</v>
      </c>
      <c r="D82" s="105">
        <f t="shared" si="13"/>
        <v>1.4200000000000001E-2</v>
      </c>
      <c r="E82" s="105">
        <f t="shared" si="15"/>
        <v>0.57192189105636015</v>
      </c>
      <c r="F82" s="99">
        <v>2796707.8131642882</v>
      </c>
      <c r="G82" s="107">
        <f t="shared" si="11"/>
        <v>29365.432038225026</v>
      </c>
      <c r="H82" s="105">
        <f t="shared" si="14"/>
        <v>1.0500000000000001E-2</v>
      </c>
      <c r="I82" s="105">
        <f t="shared" si="16"/>
        <v>0.42807810894363985</v>
      </c>
      <c r="J82" s="99">
        <f t="shared" si="17"/>
        <v>5559586.0849891845</v>
      </c>
      <c r="K82" s="100">
        <f t="shared" si="18"/>
        <v>68598.303498138557</v>
      </c>
      <c r="L82" s="101">
        <f t="shared" si="19"/>
        <v>1.2338742929685566E-2</v>
      </c>
      <c r="M82" s="8"/>
      <c r="N82" s="8"/>
      <c r="O82" s="8"/>
    </row>
    <row r="83" spans="1:15">
      <c r="A83" s="53">
        <v>2099</v>
      </c>
      <c r="B83" s="99">
        <v>2762065.5791185922</v>
      </c>
      <c r="C83" s="99">
        <f t="shared" si="12"/>
        <v>39221.331223484012</v>
      </c>
      <c r="D83" s="105">
        <f t="shared" si="13"/>
        <v>1.4200000000000001E-2</v>
      </c>
      <c r="E83" s="105">
        <f t="shared" si="15"/>
        <v>0.57192542988177464</v>
      </c>
      <c r="F83" s="99">
        <v>2795844.7570654722</v>
      </c>
      <c r="G83" s="107">
        <f t="shared" si="11"/>
        <v>29356.369949187461</v>
      </c>
      <c r="H83" s="105">
        <f t="shared" si="14"/>
        <v>1.0500000000000001E-2</v>
      </c>
      <c r="I83" s="105">
        <f t="shared" si="16"/>
        <v>0.42807457011822542</v>
      </c>
      <c r="J83" s="99">
        <f t="shared" si="17"/>
        <v>5557910.3361840639</v>
      </c>
      <c r="K83" s="100">
        <f t="shared" si="18"/>
        <v>68577.70117267147</v>
      </c>
      <c r="L83" s="101">
        <f t="shared" si="19"/>
        <v>1.2338756299504351E-2</v>
      </c>
      <c r="M83" s="8"/>
      <c r="N83" s="8"/>
      <c r="O83" s="8"/>
    </row>
    <row r="84" spans="1:15">
      <c r="A84" s="53">
        <v>2100</v>
      </c>
      <c r="B84" s="99">
        <v>2761208.0521177603</v>
      </c>
      <c r="C84" s="99">
        <f t="shared" si="12"/>
        <v>39209.1543400722</v>
      </c>
      <c r="D84" s="105">
        <f t="shared" si="13"/>
        <v>1.4200000000000001E-2</v>
      </c>
      <c r="E84" s="105">
        <f t="shared" si="15"/>
        <v>0.57192482047040161</v>
      </c>
      <c r="F84" s="99">
        <v>2794983.6999180801</v>
      </c>
      <c r="G84" s="107">
        <f t="shared" si="11"/>
        <v>29347.328849139842</v>
      </c>
      <c r="H84" s="105">
        <f t="shared" si="14"/>
        <v>1.0500000000000001E-2</v>
      </c>
      <c r="I84" s="105">
        <f t="shared" si="16"/>
        <v>0.42807517952959845</v>
      </c>
      <c r="J84" s="99">
        <f t="shared" si="17"/>
        <v>5556191.7520358404</v>
      </c>
      <c r="K84" s="100">
        <f t="shared" si="18"/>
        <v>68556.483189212042</v>
      </c>
      <c r="L84" s="101">
        <f t="shared" si="19"/>
        <v>1.2338753997122635E-2</v>
      </c>
      <c r="M84" s="8"/>
      <c r="N84" s="8"/>
      <c r="O84" s="8"/>
    </row>
    <row r="85" spans="1:15">
      <c r="A85" s="53">
        <v>2101</v>
      </c>
      <c r="B85" s="99">
        <v>2761208.0521177603</v>
      </c>
      <c r="C85" s="99">
        <f t="shared" si="12"/>
        <v>39209.1543400722</v>
      </c>
      <c r="D85" s="105">
        <f t="shared" si="13"/>
        <v>1.4200000000000001E-2</v>
      </c>
      <c r="E85" s="105">
        <f t="shared" si="15"/>
        <v>0.57192482047040161</v>
      </c>
      <c r="F85" s="99">
        <v>2794983.6999180801</v>
      </c>
      <c r="G85" s="107">
        <f t="shared" si="11"/>
        <v>29347.328849139842</v>
      </c>
      <c r="H85" s="105">
        <f t="shared" si="14"/>
        <v>1.0500000000000001E-2</v>
      </c>
      <c r="I85" s="105">
        <f t="shared" si="16"/>
        <v>0.42807517952959845</v>
      </c>
      <c r="J85" s="99">
        <f t="shared" si="17"/>
        <v>5556191.7520358404</v>
      </c>
      <c r="K85" s="100">
        <f t="shared" si="18"/>
        <v>68556.483189212042</v>
      </c>
      <c r="L85" s="101">
        <f t="shared" si="19"/>
        <v>1.2338753997122635E-2</v>
      </c>
      <c r="M85" s="8"/>
      <c r="N85" s="8"/>
      <c r="O85" s="8"/>
    </row>
  </sheetData>
  <mergeCells count="2">
    <mergeCell ref="A1:R1"/>
    <mergeCell ref="P5:R5"/>
  </mergeCells>
  <printOptions horizontalCentered="1" verticalCentered="1"/>
  <pageMargins left="0" right="0" top="0" bottom="0" header="0.31496062992125984" footer="0.31496062992125984"/>
  <pageSetup scale="7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 tint="0.89999084444715716"/>
  </sheetPr>
  <dimension ref="A1:Q270"/>
  <sheetViews>
    <sheetView zoomScale="89" zoomScaleNormal="89" workbookViewId="0">
      <selection activeCell="A4" sqref="A4:XFD4"/>
    </sheetView>
  </sheetViews>
  <sheetFormatPr baseColWidth="10" defaultRowHeight="14.25"/>
  <cols>
    <col min="1" max="1" width="5.875" customWidth="1"/>
    <col min="2" max="4" width="9.625" style="15" bestFit="1" customWidth="1"/>
    <col min="5" max="5" width="11" style="15" customWidth="1"/>
    <col min="6" max="6" width="13.5" style="15" bestFit="1" customWidth="1"/>
    <col min="7" max="8" width="9.625" style="15" bestFit="1" customWidth="1"/>
    <col min="9" max="9" width="13.5" style="15" bestFit="1" customWidth="1"/>
    <col min="10" max="10" width="11.5" bestFit="1" customWidth="1"/>
    <col min="11" max="11" width="10.625" bestFit="1" customWidth="1"/>
    <col min="12" max="12" width="11" style="141" bestFit="1" customWidth="1"/>
    <col min="13" max="13" width="6.75" customWidth="1"/>
    <col min="14" max="14" width="10" bestFit="1" customWidth="1"/>
    <col min="15" max="15" width="8.875" bestFit="1" customWidth="1"/>
    <col min="16" max="17" width="12.5" style="15" bestFit="1" customWidth="1"/>
  </cols>
  <sheetData>
    <row r="1" spans="1:17" ht="18">
      <c r="A1" s="96" t="s">
        <v>198</v>
      </c>
    </row>
    <row r="4" spans="1:17" s="41" customFormat="1" ht="45">
      <c r="A4" s="98" t="s">
        <v>99</v>
      </c>
      <c r="B4" s="111" t="s">
        <v>104</v>
      </c>
      <c r="C4" s="111" t="s">
        <v>105</v>
      </c>
      <c r="D4" s="111" t="s">
        <v>106</v>
      </c>
      <c r="E4" s="98" t="s">
        <v>107</v>
      </c>
      <c r="F4" s="111" t="s">
        <v>100</v>
      </c>
      <c r="G4" s="111" t="s">
        <v>108</v>
      </c>
      <c r="H4" s="111" t="s">
        <v>109</v>
      </c>
      <c r="I4" s="111" t="s">
        <v>110</v>
      </c>
      <c r="J4" s="98" t="s">
        <v>114</v>
      </c>
      <c r="K4" s="98" t="s">
        <v>101</v>
      </c>
      <c r="L4" s="142" t="s">
        <v>202</v>
      </c>
      <c r="M4" s="98" t="s">
        <v>204</v>
      </c>
      <c r="N4" s="98" t="s">
        <v>203</v>
      </c>
      <c r="O4" s="98" t="s">
        <v>205</v>
      </c>
      <c r="P4" s="111" t="s">
        <v>102</v>
      </c>
      <c r="Q4" s="111" t="s">
        <v>103</v>
      </c>
    </row>
    <row r="5" spans="1:17">
      <c r="A5" s="53">
        <v>0</v>
      </c>
      <c r="B5" s="112">
        <v>0</v>
      </c>
      <c r="C5" s="112">
        <v>0</v>
      </c>
      <c r="D5" s="112">
        <v>0</v>
      </c>
      <c r="E5" s="112">
        <v>0</v>
      </c>
      <c r="F5" s="112">
        <v>0</v>
      </c>
      <c r="G5" s="112">
        <v>0</v>
      </c>
      <c r="H5" s="112">
        <v>0</v>
      </c>
      <c r="I5" s="112">
        <v>0</v>
      </c>
      <c r="J5" s="53">
        <v>0</v>
      </c>
      <c r="K5" s="53">
        <v>0</v>
      </c>
      <c r="L5" s="140">
        <v>0</v>
      </c>
      <c r="M5" s="109">
        <v>0</v>
      </c>
      <c r="N5" s="109">
        <v>0</v>
      </c>
      <c r="O5" s="109">
        <v>1</v>
      </c>
      <c r="P5" s="124">
        <v>2.2550000000000001E-3</v>
      </c>
      <c r="Q5" s="124">
        <v>2.2550000000000001E-3</v>
      </c>
    </row>
    <row r="6" spans="1:17">
      <c r="A6" s="53">
        <v>1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53">
        <v>0</v>
      </c>
      <c r="K6" s="53">
        <v>0</v>
      </c>
      <c r="L6" s="140">
        <v>0</v>
      </c>
      <c r="M6" s="109">
        <v>0</v>
      </c>
      <c r="N6" s="109">
        <v>0</v>
      </c>
      <c r="O6" s="109">
        <v>1</v>
      </c>
      <c r="P6" s="124">
        <v>9.3499999999999996E-4</v>
      </c>
      <c r="Q6" s="124">
        <v>9.3499999999999996E-4</v>
      </c>
    </row>
    <row r="7" spans="1:17">
      <c r="A7" s="53">
        <v>2</v>
      </c>
      <c r="B7" s="112">
        <v>0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53">
        <v>0</v>
      </c>
      <c r="K7" s="53">
        <v>0</v>
      </c>
      <c r="L7" s="140">
        <v>0</v>
      </c>
      <c r="M7" s="109">
        <v>0</v>
      </c>
      <c r="N7" s="109">
        <v>0</v>
      </c>
      <c r="O7" s="109">
        <v>1</v>
      </c>
      <c r="P7" s="124">
        <v>8.9499999999999996E-4</v>
      </c>
      <c r="Q7" s="124">
        <v>8.9499999999999996E-4</v>
      </c>
    </row>
    <row r="8" spans="1:17">
      <c r="A8" s="53">
        <v>3</v>
      </c>
      <c r="B8" s="112">
        <v>0</v>
      </c>
      <c r="C8" s="112">
        <v>0</v>
      </c>
      <c r="D8" s="112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53">
        <v>0</v>
      </c>
      <c r="K8" s="53">
        <v>0</v>
      </c>
      <c r="L8" s="140">
        <v>0</v>
      </c>
      <c r="M8" s="109">
        <v>0</v>
      </c>
      <c r="N8" s="109">
        <v>0</v>
      </c>
      <c r="O8" s="109">
        <v>1</v>
      </c>
      <c r="P8" s="124">
        <v>8.7500000000000002E-4</v>
      </c>
      <c r="Q8" s="124">
        <v>8.7500000000000002E-4</v>
      </c>
    </row>
    <row r="9" spans="1:17">
      <c r="A9" s="53">
        <v>4</v>
      </c>
      <c r="B9" s="112">
        <v>0</v>
      </c>
      <c r="C9" s="112">
        <v>0</v>
      </c>
      <c r="D9" s="112">
        <v>0</v>
      </c>
      <c r="E9" s="112">
        <v>0</v>
      </c>
      <c r="F9" s="112">
        <v>0</v>
      </c>
      <c r="G9" s="112">
        <v>0</v>
      </c>
      <c r="H9" s="112">
        <v>0</v>
      </c>
      <c r="I9" s="112">
        <v>0</v>
      </c>
      <c r="J9" s="53">
        <v>0</v>
      </c>
      <c r="K9" s="53">
        <v>0</v>
      </c>
      <c r="L9" s="140">
        <v>0</v>
      </c>
      <c r="M9" s="109">
        <v>0</v>
      </c>
      <c r="N9" s="109">
        <v>0</v>
      </c>
      <c r="O9" s="109">
        <v>1</v>
      </c>
      <c r="P9" s="124">
        <v>8.4999999999999995E-4</v>
      </c>
      <c r="Q9" s="124">
        <v>8.4999999999999995E-4</v>
      </c>
    </row>
    <row r="10" spans="1:17">
      <c r="A10" s="53">
        <v>5</v>
      </c>
      <c r="B10" s="112">
        <v>0</v>
      </c>
      <c r="C10" s="112">
        <v>0</v>
      </c>
      <c r="D10" s="112">
        <v>0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53">
        <v>0</v>
      </c>
      <c r="K10" s="53">
        <v>0</v>
      </c>
      <c r="L10" s="140">
        <v>0</v>
      </c>
      <c r="M10" s="109">
        <v>0</v>
      </c>
      <c r="N10" s="109">
        <v>0</v>
      </c>
      <c r="O10" s="109">
        <v>1</v>
      </c>
      <c r="P10" s="124">
        <v>8.1499999999999997E-4</v>
      </c>
      <c r="Q10" s="124">
        <v>8.1499999999999997E-4</v>
      </c>
    </row>
    <row r="11" spans="1:17">
      <c r="A11" s="53">
        <v>6</v>
      </c>
      <c r="B11" s="112">
        <v>0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53">
        <v>0</v>
      </c>
      <c r="K11" s="53">
        <v>0</v>
      </c>
      <c r="L11" s="140">
        <v>0</v>
      </c>
      <c r="M11" s="109">
        <v>0</v>
      </c>
      <c r="N11" s="109">
        <v>0</v>
      </c>
      <c r="O11" s="109">
        <v>1</v>
      </c>
      <c r="P11" s="124">
        <v>7.7999999999999999E-4</v>
      </c>
      <c r="Q11" s="124">
        <v>7.7999999999999999E-4</v>
      </c>
    </row>
    <row r="12" spans="1:17">
      <c r="A12" s="53">
        <v>7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53">
        <v>0</v>
      </c>
      <c r="K12" s="53">
        <v>0</v>
      </c>
      <c r="L12" s="140">
        <v>0</v>
      </c>
      <c r="M12" s="109">
        <v>0</v>
      </c>
      <c r="N12" s="109">
        <v>0</v>
      </c>
      <c r="O12" s="109">
        <v>1</v>
      </c>
      <c r="P12" s="124">
        <v>7.45E-4</v>
      </c>
      <c r="Q12" s="124">
        <v>7.45E-4</v>
      </c>
    </row>
    <row r="13" spans="1:17">
      <c r="A13" s="53">
        <v>8</v>
      </c>
      <c r="B13" s="112">
        <v>0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53">
        <v>0</v>
      </c>
      <c r="K13" s="53">
        <v>0</v>
      </c>
      <c r="L13" s="140">
        <v>0</v>
      </c>
      <c r="M13" s="109">
        <v>0</v>
      </c>
      <c r="N13" s="109">
        <v>0</v>
      </c>
      <c r="O13" s="109">
        <v>1</v>
      </c>
      <c r="P13" s="124">
        <v>7.2499999999999995E-4</v>
      </c>
      <c r="Q13" s="124">
        <v>7.2499999999999995E-4</v>
      </c>
    </row>
    <row r="14" spans="1:17">
      <c r="A14" s="53">
        <v>9</v>
      </c>
      <c r="B14" s="112">
        <v>0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53">
        <v>0</v>
      </c>
      <c r="K14" s="53">
        <v>0</v>
      </c>
      <c r="L14" s="140">
        <v>0</v>
      </c>
      <c r="M14" s="109">
        <v>0</v>
      </c>
      <c r="N14" s="109">
        <v>0</v>
      </c>
      <c r="O14" s="109">
        <v>1</v>
      </c>
      <c r="P14" s="124">
        <v>7.1500000000000003E-4</v>
      </c>
      <c r="Q14" s="124">
        <v>7.1500000000000003E-4</v>
      </c>
    </row>
    <row r="15" spans="1:17">
      <c r="A15" s="53">
        <v>10</v>
      </c>
      <c r="B15" s="112">
        <v>0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53">
        <v>0</v>
      </c>
      <c r="K15" s="53">
        <v>0</v>
      </c>
      <c r="L15" s="140">
        <v>0</v>
      </c>
      <c r="M15" s="109">
        <v>0</v>
      </c>
      <c r="N15" s="109">
        <v>0</v>
      </c>
      <c r="O15" s="109">
        <v>1</v>
      </c>
      <c r="P15" s="124">
        <v>7.1500000000000003E-4</v>
      </c>
      <c r="Q15" s="124">
        <v>7.1500000000000003E-4</v>
      </c>
    </row>
    <row r="16" spans="1:17">
      <c r="A16" s="53">
        <v>11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53">
        <v>0</v>
      </c>
      <c r="K16" s="53">
        <v>0</v>
      </c>
      <c r="L16" s="140">
        <v>0</v>
      </c>
      <c r="M16" s="109">
        <v>0</v>
      </c>
      <c r="N16" s="109">
        <v>0</v>
      </c>
      <c r="O16" s="109">
        <v>1</v>
      </c>
      <c r="P16" s="124">
        <v>7.5500000000000003E-4</v>
      </c>
      <c r="Q16" s="124">
        <v>7.5500000000000003E-4</v>
      </c>
    </row>
    <row r="17" spans="1:17">
      <c r="A17" s="53">
        <v>12</v>
      </c>
      <c r="B17" s="112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53">
        <v>0</v>
      </c>
      <c r="K17" s="53">
        <v>0</v>
      </c>
      <c r="L17" s="140">
        <v>0</v>
      </c>
      <c r="M17" s="109">
        <v>0</v>
      </c>
      <c r="N17" s="109">
        <v>0</v>
      </c>
      <c r="O17" s="109">
        <v>1</v>
      </c>
      <c r="P17" s="124">
        <v>8.25E-4</v>
      </c>
      <c r="Q17" s="124">
        <v>8.25E-4</v>
      </c>
    </row>
    <row r="18" spans="1:17">
      <c r="A18" s="53">
        <v>13</v>
      </c>
      <c r="B18" s="112">
        <v>0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53">
        <v>0</v>
      </c>
      <c r="K18" s="53">
        <v>0</v>
      </c>
      <c r="L18" s="140">
        <v>0</v>
      </c>
      <c r="M18" s="109">
        <v>0</v>
      </c>
      <c r="N18" s="109">
        <v>0</v>
      </c>
      <c r="O18" s="109">
        <v>1</v>
      </c>
      <c r="P18" s="124">
        <v>9.2000000000000003E-4</v>
      </c>
      <c r="Q18" s="124">
        <v>9.2000000000000003E-4</v>
      </c>
    </row>
    <row r="19" spans="1:17">
      <c r="A19" s="53">
        <v>14</v>
      </c>
      <c r="B19" s="112">
        <v>0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53">
        <v>0</v>
      </c>
      <c r="K19" s="53">
        <v>0</v>
      </c>
      <c r="L19" s="140">
        <v>0</v>
      </c>
      <c r="M19" s="109">
        <v>0</v>
      </c>
      <c r="N19" s="109">
        <v>0</v>
      </c>
      <c r="O19" s="109">
        <v>1</v>
      </c>
      <c r="P19" s="124">
        <v>1.0300000000000001E-3</v>
      </c>
      <c r="Q19" s="124">
        <v>1.0300000000000001E-3</v>
      </c>
    </row>
    <row r="20" spans="1:17">
      <c r="A20" s="53">
        <v>15</v>
      </c>
      <c r="B20" s="112">
        <v>4.4999999999999999E-4</v>
      </c>
      <c r="C20" s="112">
        <v>1.0000000000000001E-5</v>
      </c>
      <c r="D20" s="112">
        <v>4.13E-3</v>
      </c>
      <c r="E20" s="112">
        <v>0</v>
      </c>
      <c r="F20" s="112">
        <v>0</v>
      </c>
      <c r="G20" s="112">
        <v>1.8000000000000001E-4</v>
      </c>
      <c r="H20" s="112">
        <v>6.0000000000000002E-6</v>
      </c>
      <c r="I20" s="112">
        <v>1.9E-3</v>
      </c>
      <c r="J20" s="53">
        <v>0</v>
      </c>
      <c r="K20" s="53">
        <v>0</v>
      </c>
      <c r="L20" s="140">
        <v>0</v>
      </c>
      <c r="M20" s="109">
        <v>0</v>
      </c>
      <c r="N20" s="109">
        <v>0</v>
      </c>
      <c r="O20" s="109">
        <v>1</v>
      </c>
      <c r="P20" s="124">
        <v>1.145E-3</v>
      </c>
      <c r="Q20" s="124">
        <v>1.145E-3</v>
      </c>
    </row>
    <row r="21" spans="1:17">
      <c r="A21" s="53">
        <v>16</v>
      </c>
      <c r="B21" s="112">
        <v>5.5000000000000003E-4</v>
      </c>
      <c r="C21" s="112">
        <v>1.0000000000000001E-5</v>
      </c>
      <c r="D21" s="112">
        <v>4.13E-3</v>
      </c>
      <c r="E21" s="112">
        <v>0</v>
      </c>
      <c r="F21" s="112">
        <v>0</v>
      </c>
      <c r="G21" s="112">
        <v>1.9000000000000001E-4</v>
      </c>
      <c r="H21" s="112">
        <v>6.0000000000000002E-6</v>
      </c>
      <c r="I21" s="112">
        <v>1.9E-3</v>
      </c>
      <c r="J21" s="53">
        <v>0</v>
      </c>
      <c r="K21" s="53">
        <v>0</v>
      </c>
      <c r="L21" s="140">
        <v>0</v>
      </c>
      <c r="M21" s="109">
        <v>0</v>
      </c>
      <c r="N21" s="109">
        <v>0</v>
      </c>
      <c r="O21" s="109">
        <v>1</v>
      </c>
      <c r="P21" s="124">
        <v>1.255E-3</v>
      </c>
      <c r="Q21" s="124">
        <v>1.255E-3</v>
      </c>
    </row>
    <row r="22" spans="1:17">
      <c r="A22" s="53">
        <v>17</v>
      </c>
      <c r="B22" s="112">
        <v>6.3000000000000003E-4</v>
      </c>
      <c r="C22" s="112">
        <v>5.0000000000000004E-6</v>
      </c>
      <c r="D22" s="112">
        <v>4.13E-3</v>
      </c>
      <c r="E22" s="112">
        <v>0</v>
      </c>
      <c r="F22" s="112">
        <v>0</v>
      </c>
      <c r="G22" s="112">
        <v>2.0000000000000001E-4</v>
      </c>
      <c r="H22" s="112">
        <v>3.0000000000000001E-6</v>
      </c>
      <c r="I22" s="112">
        <v>1.9E-3</v>
      </c>
      <c r="J22" s="53">
        <v>0</v>
      </c>
      <c r="K22" s="53">
        <v>0</v>
      </c>
      <c r="L22" s="140">
        <v>0</v>
      </c>
      <c r="M22" s="109">
        <v>0</v>
      </c>
      <c r="N22" s="109">
        <v>0</v>
      </c>
      <c r="O22" s="109">
        <v>1</v>
      </c>
      <c r="P22" s="124">
        <v>1.34E-3</v>
      </c>
      <c r="Q22" s="124">
        <v>1.34E-3</v>
      </c>
    </row>
    <row r="23" spans="1:17">
      <c r="A23" s="53">
        <v>18</v>
      </c>
      <c r="B23" s="112">
        <v>7.1000000000000002E-4</v>
      </c>
      <c r="C23" s="112">
        <v>3.9999999999999998E-6</v>
      </c>
      <c r="D23" s="112">
        <v>4.13E-3</v>
      </c>
      <c r="E23" s="112">
        <v>0</v>
      </c>
      <c r="F23" s="112">
        <v>0</v>
      </c>
      <c r="G23" s="112">
        <v>2.2000000000000001E-4</v>
      </c>
      <c r="H23" s="112">
        <v>3.0000000000000001E-6</v>
      </c>
      <c r="I23" s="112">
        <v>1.9E-3</v>
      </c>
      <c r="J23" s="53">
        <v>0</v>
      </c>
      <c r="K23" s="53">
        <v>0</v>
      </c>
      <c r="L23" s="140">
        <v>0</v>
      </c>
      <c r="M23" s="109">
        <v>0</v>
      </c>
      <c r="N23" s="109">
        <v>0</v>
      </c>
      <c r="O23" s="109">
        <v>1</v>
      </c>
      <c r="P23" s="124">
        <v>1.41E-3</v>
      </c>
      <c r="Q23" s="124">
        <v>1.41E-3</v>
      </c>
    </row>
    <row r="24" spans="1:17">
      <c r="A24" s="53">
        <v>19</v>
      </c>
      <c r="B24" s="112">
        <v>7.9000000000000001E-4</v>
      </c>
      <c r="C24" s="112">
        <v>3.9999999999999998E-6</v>
      </c>
      <c r="D24" s="112">
        <v>4.13E-3</v>
      </c>
      <c r="E24" s="112">
        <v>0</v>
      </c>
      <c r="F24" s="112">
        <v>0</v>
      </c>
      <c r="G24" s="112">
        <v>2.3000000000000001E-4</v>
      </c>
      <c r="H24" s="112">
        <v>3.0000000000000001E-6</v>
      </c>
      <c r="I24" s="112">
        <v>1.9E-3</v>
      </c>
      <c r="J24" s="53">
        <v>0</v>
      </c>
      <c r="K24" s="53">
        <v>0</v>
      </c>
      <c r="L24" s="140">
        <v>0</v>
      </c>
      <c r="M24" s="109">
        <v>0</v>
      </c>
      <c r="N24" s="109">
        <v>0</v>
      </c>
      <c r="O24" s="109">
        <v>1</v>
      </c>
      <c r="P24" s="124">
        <v>1.4549999999999999E-3</v>
      </c>
      <c r="Q24" s="124">
        <v>1</v>
      </c>
    </row>
    <row r="25" spans="1:17">
      <c r="A25" s="53">
        <v>20</v>
      </c>
      <c r="B25" s="112">
        <v>8.7000000000000001E-4</v>
      </c>
      <c r="C25" s="112">
        <v>3.9999999999999998E-6</v>
      </c>
      <c r="D25" s="112">
        <v>4.13E-3</v>
      </c>
      <c r="E25" s="112">
        <v>0</v>
      </c>
      <c r="F25" s="112">
        <v>0</v>
      </c>
      <c r="G25" s="112">
        <v>2.4000000000000001E-4</v>
      </c>
      <c r="H25" s="112">
        <v>3.9999999999999998E-6</v>
      </c>
      <c r="I25" s="112">
        <v>1.9E-3</v>
      </c>
      <c r="J25" s="53">
        <v>0</v>
      </c>
      <c r="K25" s="53">
        <v>0</v>
      </c>
      <c r="L25" s="124">
        <v>0.02</v>
      </c>
      <c r="M25" s="149">
        <v>19.635400000000004</v>
      </c>
      <c r="N25" s="124">
        <v>0</v>
      </c>
      <c r="O25" s="149">
        <v>2.6099000000000001</v>
      </c>
      <c r="P25" s="124">
        <v>1.48E-3</v>
      </c>
      <c r="Q25" s="124">
        <v>1</v>
      </c>
    </row>
    <row r="26" spans="1:17">
      <c r="A26" s="53">
        <v>21</v>
      </c>
      <c r="B26" s="112">
        <v>9.3999999999999997E-4</v>
      </c>
      <c r="C26" s="112">
        <v>5.0000000000000004E-6</v>
      </c>
      <c r="D26" s="112">
        <v>4.3299999999999996E-3</v>
      </c>
      <c r="E26" s="112">
        <v>0</v>
      </c>
      <c r="F26" s="112">
        <v>0</v>
      </c>
      <c r="G26" s="112">
        <v>2.5999999999999998E-4</v>
      </c>
      <c r="H26" s="112">
        <v>5.0000000000000004E-6</v>
      </c>
      <c r="I26" s="112">
        <v>2E-3</v>
      </c>
      <c r="J26" s="53">
        <v>0</v>
      </c>
      <c r="K26" s="53">
        <v>0</v>
      </c>
      <c r="L26" s="124">
        <v>5.5E-2</v>
      </c>
      <c r="M26" s="149">
        <v>20.418800000000005</v>
      </c>
      <c r="N26" s="124">
        <v>0.185</v>
      </c>
      <c r="O26" s="149">
        <v>3.551170256017147</v>
      </c>
      <c r="P26" s="124">
        <v>1.49E-3</v>
      </c>
      <c r="Q26" s="124">
        <v>1</v>
      </c>
    </row>
    <row r="27" spans="1:17">
      <c r="A27" s="53">
        <v>22</v>
      </c>
      <c r="B27" s="112">
        <v>1E-3</v>
      </c>
      <c r="C27" s="112">
        <v>5.0000000000000004E-6</v>
      </c>
      <c r="D27" s="112">
        <v>4.5399999999999998E-3</v>
      </c>
      <c r="E27" s="112">
        <v>0</v>
      </c>
      <c r="F27" s="112">
        <v>0</v>
      </c>
      <c r="G27" s="112">
        <v>2.7999999999999998E-4</v>
      </c>
      <c r="H27" s="112">
        <v>6.0000000000000002E-6</v>
      </c>
      <c r="I27" s="112">
        <v>2.1199999999999999E-3</v>
      </c>
      <c r="J27" s="53">
        <v>0</v>
      </c>
      <c r="K27" s="53">
        <v>0</v>
      </c>
      <c r="L27" s="124">
        <v>0.08</v>
      </c>
      <c r="M27" s="149">
        <v>21.202200000000005</v>
      </c>
      <c r="N27" s="124">
        <v>0.27</v>
      </c>
      <c r="O27" s="149">
        <v>4.2521525891590066</v>
      </c>
      <c r="P27" s="124">
        <v>1.49E-3</v>
      </c>
      <c r="Q27" s="124">
        <v>1</v>
      </c>
    </row>
    <row r="28" spans="1:17">
      <c r="A28" s="53">
        <v>23</v>
      </c>
      <c r="B28" s="112">
        <v>1.06E-3</v>
      </c>
      <c r="C28" s="112">
        <v>6.0000000000000002E-6</v>
      </c>
      <c r="D28" s="112">
        <v>4.7600000000000003E-3</v>
      </c>
      <c r="E28" s="112">
        <v>0</v>
      </c>
      <c r="F28" s="112">
        <v>0</v>
      </c>
      <c r="G28" s="112">
        <v>2.9E-4</v>
      </c>
      <c r="H28" s="112">
        <v>6.9999999999999999E-6</v>
      </c>
      <c r="I28" s="112">
        <v>2.2399999999999998E-3</v>
      </c>
      <c r="J28" s="53">
        <v>0</v>
      </c>
      <c r="K28" s="53">
        <v>0</v>
      </c>
      <c r="L28" s="124">
        <v>0.12</v>
      </c>
      <c r="M28" s="149">
        <v>21.985600000000005</v>
      </c>
      <c r="N28" s="124">
        <v>0.35</v>
      </c>
      <c r="O28" s="149">
        <v>4.8319131718536683</v>
      </c>
      <c r="P28" s="124">
        <v>1.48E-3</v>
      </c>
      <c r="Q28" s="124">
        <v>1</v>
      </c>
    </row>
    <row r="29" spans="1:17">
      <c r="A29" s="53">
        <v>24</v>
      </c>
      <c r="B29" s="112">
        <v>1.1000000000000001E-3</v>
      </c>
      <c r="C29" s="112">
        <v>6.9999999999999999E-6</v>
      </c>
      <c r="D29" s="112">
        <v>4.9800000000000001E-3</v>
      </c>
      <c r="E29" s="112">
        <v>0</v>
      </c>
      <c r="F29" s="112">
        <v>0</v>
      </c>
      <c r="G29" s="112">
        <v>3.1E-4</v>
      </c>
      <c r="H29" s="112">
        <v>9.0000000000000002E-6</v>
      </c>
      <c r="I29" s="112">
        <v>2.3700000000000001E-3</v>
      </c>
      <c r="J29" s="53">
        <v>0</v>
      </c>
      <c r="K29" s="53">
        <v>0</v>
      </c>
      <c r="L29" s="124">
        <v>0.15000000000000002</v>
      </c>
      <c r="M29" s="149">
        <v>22.769000000000005</v>
      </c>
      <c r="N29" s="124">
        <v>0.44000000000000006</v>
      </c>
      <c r="O29" s="149">
        <v>5.3355137114220845</v>
      </c>
      <c r="P29" s="124">
        <v>1.475E-3</v>
      </c>
      <c r="Q29" s="124">
        <v>1</v>
      </c>
    </row>
    <row r="30" spans="1:17">
      <c r="A30" s="53">
        <v>25</v>
      </c>
      <c r="B30" s="112">
        <v>1.14E-3</v>
      </c>
      <c r="C30" s="112">
        <v>7.9999999999999996E-6</v>
      </c>
      <c r="D30" s="112">
        <v>5.2199999999999998E-3</v>
      </c>
      <c r="E30" s="112">
        <v>0</v>
      </c>
      <c r="F30" s="112">
        <v>0</v>
      </c>
      <c r="G30" s="112">
        <v>3.3E-4</v>
      </c>
      <c r="H30" s="112">
        <v>1.2E-5</v>
      </c>
      <c r="I30" s="112">
        <v>2.5000000000000001E-3</v>
      </c>
      <c r="J30" s="53">
        <v>0</v>
      </c>
      <c r="K30" s="53">
        <v>0</v>
      </c>
      <c r="L30" s="124">
        <v>0.17499999999999999</v>
      </c>
      <c r="M30" s="149">
        <v>23.552400000000006</v>
      </c>
      <c r="N30" s="124">
        <v>0.53</v>
      </c>
      <c r="O30" s="149">
        <v>5.7857074212298416</v>
      </c>
      <c r="P30" s="124">
        <v>1.4599999999999999E-3</v>
      </c>
      <c r="Q30" s="124">
        <v>1</v>
      </c>
    </row>
    <row r="31" spans="1:17">
      <c r="A31" s="53">
        <v>26</v>
      </c>
      <c r="B31" s="112">
        <v>1.1800000000000001E-3</v>
      </c>
      <c r="C31" s="112">
        <v>1.0000000000000001E-5</v>
      </c>
      <c r="D31" s="112">
        <v>5.4799999999999996E-3</v>
      </c>
      <c r="E31" s="112">
        <v>0</v>
      </c>
      <c r="F31" s="112">
        <v>0</v>
      </c>
      <c r="G31" s="112">
        <v>3.5E-4</v>
      </c>
      <c r="H31" s="112">
        <v>1.5E-5</v>
      </c>
      <c r="I31" s="112">
        <v>2.64E-3</v>
      </c>
      <c r="J31" s="53">
        <v>0</v>
      </c>
      <c r="K31" s="53">
        <v>0</v>
      </c>
      <c r="L31" s="124">
        <v>0.215</v>
      </c>
      <c r="M31" s="149">
        <v>24.335800000000003</v>
      </c>
      <c r="N31" s="124">
        <v>0.60499999999999998</v>
      </c>
      <c r="O31" s="149">
        <v>6.1958504495414921</v>
      </c>
      <c r="P31" s="124">
        <v>1.4599999999999999E-3</v>
      </c>
      <c r="Q31" s="124">
        <v>1</v>
      </c>
    </row>
    <row r="32" spans="1:17">
      <c r="A32" s="53">
        <v>27</v>
      </c>
      <c r="B32" s="112">
        <v>1.2099999999999999E-3</v>
      </c>
      <c r="C32" s="112">
        <v>1.1E-5</v>
      </c>
      <c r="D32" s="112">
        <v>5.7400000000000003E-3</v>
      </c>
      <c r="E32" s="112">
        <v>0</v>
      </c>
      <c r="F32" s="112">
        <v>0</v>
      </c>
      <c r="G32" s="112">
        <v>3.6999999999999999E-4</v>
      </c>
      <c r="H32" s="112">
        <v>1.9000000000000001E-5</v>
      </c>
      <c r="I32" s="112">
        <v>2.7899999999999999E-3</v>
      </c>
      <c r="J32" s="53">
        <v>0</v>
      </c>
      <c r="K32" s="53">
        <v>0</v>
      </c>
      <c r="L32" s="124">
        <v>0.245</v>
      </c>
      <c r="M32" s="149">
        <v>25.119200000000003</v>
      </c>
      <c r="N32" s="124">
        <v>0.67</v>
      </c>
      <c r="O32" s="149">
        <v>6.5745608397042856</v>
      </c>
      <c r="P32" s="124">
        <v>1.475E-3</v>
      </c>
      <c r="Q32" s="124">
        <v>1</v>
      </c>
    </row>
    <row r="33" spans="1:17">
      <c r="A33" s="53">
        <v>28</v>
      </c>
      <c r="B33" s="112">
        <v>1.25E-3</v>
      </c>
      <c r="C33" s="112">
        <v>1.4E-5</v>
      </c>
      <c r="D33" s="112">
        <v>6.0200000000000002E-3</v>
      </c>
      <c r="E33" s="112">
        <v>0</v>
      </c>
      <c r="F33" s="112">
        <v>0</v>
      </c>
      <c r="G33" s="112">
        <v>3.8999999999999999E-4</v>
      </c>
      <c r="H33" s="112">
        <v>2.4000000000000001E-5</v>
      </c>
      <c r="I33" s="112">
        <v>2.9499999999999999E-3</v>
      </c>
      <c r="J33" s="53">
        <v>0</v>
      </c>
      <c r="K33" s="53">
        <v>0</v>
      </c>
      <c r="L33" s="124">
        <v>0.27</v>
      </c>
      <c r="M33" s="149">
        <v>25.902600000000003</v>
      </c>
      <c r="N33" s="124">
        <v>0.75</v>
      </c>
      <c r="O33" s="149">
        <v>6.9277756394849019</v>
      </c>
      <c r="P33" s="124">
        <v>1.49E-3</v>
      </c>
      <c r="Q33" s="124">
        <v>1</v>
      </c>
    </row>
    <row r="34" spans="1:17">
      <c r="A34" s="53">
        <v>29</v>
      </c>
      <c r="B34" s="112">
        <v>1.2800000000000001E-3</v>
      </c>
      <c r="C34" s="112">
        <v>1.5999999999999999E-5</v>
      </c>
      <c r="D34" s="112">
        <v>6.3E-3</v>
      </c>
      <c r="E34" s="112">
        <v>0</v>
      </c>
      <c r="F34" s="112">
        <v>0</v>
      </c>
      <c r="G34" s="112">
        <v>4.0999999999999999E-4</v>
      </c>
      <c r="H34" s="112">
        <v>3.0000000000000001E-5</v>
      </c>
      <c r="I34" s="112">
        <v>3.1199999999999999E-3</v>
      </c>
      <c r="J34" s="53">
        <v>0</v>
      </c>
      <c r="K34" s="53">
        <v>0</v>
      </c>
      <c r="L34" s="124">
        <v>0.29000000000000004</v>
      </c>
      <c r="M34" s="149">
        <v>26.686000000000003</v>
      </c>
      <c r="N34" s="124">
        <v>0.82499999999999996</v>
      </c>
      <c r="O34" s="149">
        <v>7.2597868089098307</v>
      </c>
      <c r="P34" s="124">
        <v>1.5200000000000001E-3</v>
      </c>
      <c r="Q34" s="124">
        <v>1</v>
      </c>
    </row>
    <row r="35" spans="1:17">
      <c r="A35" s="53">
        <v>30</v>
      </c>
      <c r="B35" s="112">
        <v>1.2999999999999999E-3</v>
      </c>
      <c r="C35" s="112">
        <v>1.9000000000000001E-5</v>
      </c>
      <c r="D35" s="112">
        <v>6.6100000000000004E-3</v>
      </c>
      <c r="E35" s="112">
        <v>0</v>
      </c>
      <c r="F35" s="112">
        <v>0</v>
      </c>
      <c r="G35" s="112">
        <v>4.2999999999999999E-4</v>
      </c>
      <c r="H35" s="112">
        <v>3.6999999999999998E-5</v>
      </c>
      <c r="I35" s="112">
        <v>3.3E-3</v>
      </c>
      <c r="J35" s="53">
        <v>0</v>
      </c>
      <c r="K35" s="53">
        <v>0</v>
      </c>
      <c r="L35" s="124">
        <v>0.32</v>
      </c>
      <c r="M35" s="149">
        <v>27.469400000000004</v>
      </c>
      <c r="N35" s="124">
        <v>0.875</v>
      </c>
      <c r="O35" s="149">
        <v>7.5738140352030419</v>
      </c>
      <c r="P35" s="124">
        <v>1.56E-3</v>
      </c>
      <c r="Q35" s="124">
        <v>1</v>
      </c>
    </row>
    <row r="36" spans="1:17">
      <c r="A36" s="53">
        <v>31</v>
      </c>
      <c r="B36" s="112">
        <v>1.33E-3</v>
      </c>
      <c r="C36" s="112">
        <v>2.3E-5</v>
      </c>
      <c r="D36" s="112">
        <v>6.9300000000000004E-3</v>
      </c>
      <c r="E36" s="112">
        <v>0</v>
      </c>
      <c r="F36" s="112">
        <v>0</v>
      </c>
      <c r="G36" s="112">
        <v>4.4999999999999999E-4</v>
      </c>
      <c r="H36" s="112">
        <v>4.6E-5</v>
      </c>
      <c r="I36" s="112">
        <v>3.49E-3</v>
      </c>
      <c r="J36" s="53">
        <v>0</v>
      </c>
      <c r="K36" s="53">
        <v>0</v>
      </c>
      <c r="L36" s="124">
        <v>0.34499999999999997</v>
      </c>
      <c r="M36" s="149">
        <v>28.252800000000004</v>
      </c>
      <c r="N36" s="124">
        <v>0.94500000000000006</v>
      </c>
      <c r="O36" s="149">
        <v>7.8723445742323781</v>
      </c>
      <c r="P36" s="124">
        <v>1.6100000000000001E-3</v>
      </c>
      <c r="Q36" s="124">
        <v>1</v>
      </c>
    </row>
    <row r="37" spans="1:17">
      <c r="A37" s="53">
        <v>32</v>
      </c>
      <c r="B37" s="112">
        <v>1.3699999999999999E-3</v>
      </c>
      <c r="C37" s="112">
        <v>2.8E-5</v>
      </c>
      <c r="D37" s="112">
        <v>7.26E-3</v>
      </c>
      <c r="E37" s="112">
        <v>0</v>
      </c>
      <c r="F37" s="112">
        <v>0</v>
      </c>
      <c r="G37" s="112">
        <v>4.8000000000000001E-4</v>
      </c>
      <c r="H37" s="112">
        <v>5.7000000000000003E-5</v>
      </c>
      <c r="I37" s="112">
        <v>3.6900000000000001E-3</v>
      </c>
      <c r="J37" s="53">
        <v>0</v>
      </c>
      <c r="K37" s="53">
        <v>0</v>
      </c>
      <c r="L37" s="124">
        <v>0.375</v>
      </c>
      <c r="M37" s="149">
        <v>29.036200000000004</v>
      </c>
      <c r="N37" s="124">
        <v>1.01</v>
      </c>
      <c r="O37" s="149">
        <v>8.1573462852639675</v>
      </c>
      <c r="P37" s="124">
        <v>1.67E-3</v>
      </c>
      <c r="Q37" s="124">
        <v>1</v>
      </c>
    </row>
    <row r="38" spans="1:17">
      <c r="A38" s="53">
        <v>33</v>
      </c>
      <c r="B38" s="112">
        <v>1.41E-3</v>
      </c>
      <c r="C38" s="112">
        <v>3.4E-5</v>
      </c>
      <c r="D38" s="112">
        <v>7.6099999999999996E-3</v>
      </c>
      <c r="E38" s="112">
        <v>0</v>
      </c>
      <c r="F38" s="112">
        <v>0</v>
      </c>
      <c r="G38" s="112">
        <v>5.1000000000000004E-4</v>
      </c>
      <c r="H38" s="112">
        <v>6.9999999999999994E-5</v>
      </c>
      <c r="I38" s="112">
        <v>3.8999999999999998E-3</v>
      </c>
      <c r="J38" s="53">
        <v>0</v>
      </c>
      <c r="K38" s="53">
        <v>0</v>
      </c>
      <c r="L38" s="124">
        <v>0.4</v>
      </c>
      <c r="M38" s="149">
        <v>29.819600000000001</v>
      </c>
      <c r="N38" s="124">
        <v>1.05</v>
      </c>
      <c r="O38" s="149">
        <v>8.4304072290670948</v>
      </c>
      <c r="P38" s="124">
        <v>1.745E-3</v>
      </c>
      <c r="Q38" s="124">
        <v>1</v>
      </c>
    </row>
    <row r="39" spans="1:17">
      <c r="A39" s="53">
        <v>34</v>
      </c>
      <c r="B39" s="112">
        <v>1.4599999999999999E-3</v>
      </c>
      <c r="C39" s="112">
        <v>4.1E-5</v>
      </c>
      <c r="D39" s="112">
        <v>7.9699999999999997E-3</v>
      </c>
      <c r="E39" s="112">
        <v>0</v>
      </c>
      <c r="F39" s="112">
        <v>0</v>
      </c>
      <c r="G39" s="112">
        <v>5.4000000000000001E-4</v>
      </c>
      <c r="H39" s="112">
        <v>8.6000000000000003E-5</v>
      </c>
      <c r="I39" s="112">
        <v>4.1200000000000004E-3</v>
      </c>
      <c r="J39" s="53">
        <v>0</v>
      </c>
      <c r="K39" s="53">
        <v>0</v>
      </c>
      <c r="L39" s="124">
        <v>0.41000000000000003</v>
      </c>
      <c r="M39" s="149">
        <v>30.603000000000002</v>
      </c>
      <c r="N39" s="124">
        <v>1.1000000000000001</v>
      </c>
      <c r="O39" s="149">
        <v>8.6928305461959443</v>
      </c>
      <c r="P39" s="124">
        <v>1.83E-3</v>
      </c>
      <c r="Q39" s="124">
        <v>1</v>
      </c>
    </row>
    <row r="40" spans="1:17">
      <c r="A40" s="53">
        <v>35</v>
      </c>
      <c r="B40" s="112">
        <v>1.5100000000000001E-3</v>
      </c>
      <c r="C40" s="112">
        <v>5.0000000000000002E-5</v>
      </c>
      <c r="D40" s="112">
        <v>8.3599999999999994E-3</v>
      </c>
      <c r="E40" s="112">
        <v>0</v>
      </c>
      <c r="F40" s="112">
        <v>0</v>
      </c>
      <c r="G40" s="112">
        <v>5.6999999999999998E-4</v>
      </c>
      <c r="H40" s="112">
        <v>1.05E-4</v>
      </c>
      <c r="I40" s="112">
        <v>4.3499999999999997E-3</v>
      </c>
      <c r="J40" s="53">
        <v>0</v>
      </c>
      <c r="K40" s="53">
        <v>0</v>
      </c>
      <c r="L40" s="124">
        <v>0.44500000000000001</v>
      </c>
      <c r="M40" s="149">
        <v>31.386400000000002</v>
      </c>
      <c r="N40" s="124">
        <v>1.1499999999999999</v>
      </c>
      <c r="O40" s="149">
        <v>8.9457009465239974</v>
      </c>
      <c r="P40" s="124">
        <v>1.9350000000000001E-3</v>
      </c>
      <c r="Q40" s="124">
        <v>1</v>
      </c>
    </row>
    <row r="41" spans="1:17">
      <c r="A41" s="53">
        <v>36</v>
      </c>
      <c r="B41" s="112">
        <v>1.56E-3</v>
      </c>
      <c r="C41" s="112">
        <v>6.0000000000000002E-5</v>
      </c>
      <c r="D41" s="112">
        <v>8.7600000000000004E-3</v>
      </c>
      <c r="E41" s="112">
        <v>0</v>
      </c>
      <c r="F41" s="112">
        <v>0</v>
      </c>
      <c r="G41" s="112">
        <v>6.0999999999999997E-4</v>
      </c>
      <c r="H41" s="112">
        <v>1.27E-4</v>
      </c>
      <c r="I41" s="112">
        <v>4.5999999999999999E-3</v>
      </c>
      <c r="J41" s="53">
        <v>0</v>
      </c>
      <c r="K41" s="53">
        <v>0</v>
      </c>
      <c r="L41" s="124">
        <v>0.46499999999999997</v>
      </c>
      <c r="M41" s="149">
        <v>32.169800000000002</v>
      </c>
      <c r="N41" s="124">
        <v>1.2000000000000002</v>
      </c>
      <c r="O41" s="149">
        <v>9.1899325348119945</v>
      </c>
      <c r="P41" s="124">
        <v>2.0699999999999998E-3</v>
      </c>
      <c r="Q41" s="124">
        <v>1</v>
      </c>
    </row>
    <row r="42" spans="1:17">
      <c r="A42" s="53">
        <v>37</v>
      </c>
      <c r="B42" s="112">
        <v>1.6100000000000001E-3</v>
      </c>
      <c r="C42" s="112">
        <v>7.2999999999999999E-5</v>
      </c>
      <c r="D42" s="112">
        <v>9.1800000000000007E-3</v>
      </c>
      <c r="E42" s="112">
        <v>0</v>
      </c>
      <c r="F42" s="112">
        <v>0</v>
      </c>
      <c r="G42" s="112">
        <v>6.4999999999999997E-4</v>
      </c>
      <c r="H42" s="112">
        <v>1.5200000000000001E-4</v>
      </c>
      <c r="I42" s="112">
        <v>4.8700000000000002E-3</v>
      </c>
      <c r="J42" s="53">
        <v>0</v>
      </c>
      <c r="K42" s="53">
        <v>0</v>
      </c>
      <c r="L42" s="124">
        <v>0.48499999999999999</v>
      </c>
      <c r="M42" s="149">
        <v>32.953200000000002</v>
      </c>
      <c r="N42" s="124">
        <v>1.2350000000000001</v>
      </c>
      <c r="O42" s="149">
        <v>9.4263039929878332</v>
      </c>
      <c r="P42" s="124">
        <v>2.225E-3</v>
      </c>
      <c r="Q42" s="124">
        <v>1</v>
      </c>
    </row>
    <row r="43" spans="1:17">
      <c r="A43" s="53">
        <v>38</v>
      </c>
      <c r="B43" s="112">
        <v>1.65E-3</v>
      </c>
      <c r="C43" s="112">
        <v>8.7999999999999998E-5</v>
      </c>
      <c r="D43" s="112">
        <v>9.6200000000000001E-3</v>
      </c>
      <c r="E43" s="112">
        <v>0</v>
      </c>
      <c r="F43" s="112">
        <v>0</v>
      </c>
      <c r="G43" s="112">
        <v>6.8999999999999997E-4</v>
      </c>
      <c r="H43" s="112">
        <v>1.8200000000000001E-4</v>
      </c>
      <c r="I43" s="112">
        <v>5.1399999999999996E-3</v>
      </c>
      <c r="J43" s="53">
        <v>0</v>
      </c>
      <c r="K43" s="53">
        <v>0</v>
      </c>
      <c r="L43" s="124">
        <v>0.5</v>
      </c>
      <c r="M43" s="149">
        <v>33.736600000000003</v>
      </c>
      <c r="N43" s="124">
        <v>1.2649999999999999</v>
      </c>
      <c r="O43" s="149">
        <v>9.6554849730542713</v>
      </c>
      <c r="P43" s="124">
        <v>2.405E-3</v>
      </c>
      <c r="Q43" s="124">
        <v>1</v>
      </c>
    </row>
    <row r="44" spans="1:17">
      <c r="A44" s="53">
        <v>39</v>
      </c>
      <c r="B44" s="112">
        <v>1.6900000000000001E-3</v>
      </c>
      <c r="C44" s="112">
        <v>1.06E-4</v>
      </c>
      <c r="D44" s="112">
        <v>1.009E-2</v>
      </c>
      <c r="E44" s="112">
        <v>0</v>
      </c>
      <c r="F44" s="112">
        <v>0</v>
      </c>
      <c r="G44" s="112">
        <v>7.2999999999999996E-4</v>
      </c>
      <c r="H44" s="112">
        <v>2.1699999999999999E-4</v>
      </c>
      <c r="I44" s="112">
        <v>5.4400000000000004E-3</v>
      </c>
      <c r="J44" s="53">
        <v>0</v>
      </c>
      <c r="K44" s="53">
        <v>0</v>
      </c>
      <c r="L44" s="124">
        <v>0.52</v>
      </c>
      <c r="M44" s="149">
        <v>34.520000000000003</v>
      </c>
      <c r="N44" s="124">
        <v>1.31</v>
      </c>
      <c r="O44" s="149">
        <v>9.8780562400192427</v>
      </c>
      <c r="P44" s="124">
        <v>2.6099999999999999E-3</v>
      </c>
      <c r="Q44" s="124">
        <v>1</v>
      </c>
    </row>
    <row r="45" spans="1:17">
      <c r="A45" s="53">
        <v>40</v>
      </c>
      <c r="B45" s="112">
        <v>1.74E-3</v>
      </c>
      <c r="C45" s="112">
        <v>1.2899999999999999E-4</v>
      </c>
      <c r="D45" s="112">
        <v>1.057E-2</v>
      </c>
      <c r="E45" s="112">
        <v>0</v>
      </c>
      <c r="F45" s="112">
        <v>0</v>
      </c>
      <c r="G45" s="112">
        <v>7.7999999999999999E-4</v>
      </c>
      <c r="H45" s="112">
        <v>2.5700000000000001E-4</v>
      </c>
      <c r="I45" s="112">
        <v>5.7499999999999999E-3</v>
      </c>
      <c r="J45" s="53">
        <v>0</v>
      </c>
      <c r="K45" s="53">
        <v>0</v>
      </c>
      <c r="L45" s="124">
        <v>0.53</v>
      </c>
      <c r="M45" s="149">
        <v>35.303400000000003</v>
      </c>
      <c r="N45" s="124">
        <v>1.33</v>
      </c>
      <c r="O45" s="149">
        <v>10.094525281068181</v>
      </c>
      <c r="P45" s="124">
        <v>2.8400000000000001E-3</v>
      </c>
      <c r="Q45" s="124">
        <v>1</v>
      </c>
    </row>
    <row r="46" spans="1:17">
      <c r="A46" s="53">
        <v>41</v>
      </c>
      <c r="B46" s="112">
        <v>1.8E-3</v>
      </c>
      <c r="C46" s="112">
        <v>1.55E-4</v>
      </c>
      <c r="D46" s="112">
        <v>1.108E-2</v>
      </c>
      <c r="E46" s="112">
        <v>0</v>
      </c>
      <c r="F46" s="112">
        <v>0</v>
      </c>
      <c r="G46" s="112">
        <v>8.3000000000000001E-4</v>
      </c>
      <c r="H46" s="112">
        <v>3.0200000000000002E-4</v>
      </c>
      <c r="I46" s="112">
        <v>6.0699999999999999E-3</v>
      </c>
      <c r="J46" s="53">
        <v>0</v>
      </c>
      <c r="K46" s="53">
        <v>0</v>
      </c>
      <c r="L46" s="124">
        <v>0.55499999999999994</v>
      </c>
      <c r="M46" s="149">
        <v>36.086800000000004</v>
      </c>
      <c r="N46" s="124">
        <v>1.365</v>
      </c>
      <c r="O46" s="149">
        <v>10.305338567155159</v>
      </c>
      <c r="P46" s="124">
        <v>3.0850000000000001E-3</v>
      </c>
      <c r="Q46" s="124">
        <v>1</v>
      </c>
    </row>
    <row r="47" spans="1:17">
      <c r="A47" s="53">
        <v>42</v>
      </c>
      <c r="B47" s="112">
        <v>1.8799999999999999E-3</v>
      </c>
      <c r="C47" s="112">
        <v>1.8699999999999999E-4</v>
      </c>
      <c r="D47" s="112">
        <v>1.1610000000000001E-2</v>
      </c>
      <c r="E47" s="112">
        <v>0</v>
      </c>
      <c r="F47" s="112">
        <v>0</v>
      </c>
      <c r="G47" s="112">
        <v>8.8999999999999995E-4</v>
      </c>
      <c r="H47" s="112">
        <v>3.5399999999999999E-4</v>
      </c>
      <c r="I47" s="112">
        <v>6.4200000000000004E-3</v>
      </c>
      <c r="J47" s="53">
        <v>0</v>
      </c>
      <c r="K47" s="53">
        <v>0</v>
      </c>
      <c r="L47" s="124">
        <v>0.56499999999999995</v>
      </c>
      <c r="M47" s="149">
        <v>36.870200000000004</v>
      </c>
      <c r="N47" s="124">
        <v>1.385</v>
      </c>
      <c r="O47" s="149">
        <v>10.510891303372722</v>
      </c>
      <c r="P47" s="124">
        <v>3.3449999999999999E-3</v>
      </c>
      <c r="Q47" s="124">
        <v>1</v>
      </c>
    </row>
    <row r="48" spans="1:17">
      <c r="A48" s="53">
        <v>43</v>
      </c>
      <c r="B48" s="112">
        <v>1.99E-3</v>
      </c>
      <c r="C48" s="112">
        <v>2.2499999999999999E-4</v>
      </c>
      <c r="D48" s="112">
        <v>1.217E-2</v>
      </c>
      <c r="E48" s="112">
        <v>0</v>
      </c>
      <c r="F48" s="112">
        <v>0</v>
      </c>
      <c r="G48" s="112">
        <v>9.5E-4</v>
      </c>
      <c r="H48" s="112">
        <v>4.1199999999999999E-4</v>
      </c>
      <c r="I48" s="112">
        <v>6.79E-3</v>
      </c>
      <c r="J48" s="53">
        <v>0</v>
      </c>
      <c r="K48" s="53">
        <v>0</v>
      </c>
      <c r="L48" s="124">
        <v>0.59000000000000008</v>
      </c>
      <c r="M48" s="149">
        <v>37.653600000000004</v>
      </c>
      <c r="N48" s="124">
        <v>1.405</v>
      </c>
      <c r="O48" s="149">
        <v>10.711535268451664</v>
      </c>
      <c r="P48" s="124">
        <v>3.6150000000000002E-3</v>
      </c>
      <c r="Q48" s="124">
        <v>1</v>
      </c>
    </row>
    <row r="49" spans="1:17">
      <c r="A49" s="53">
        <v>44</v>
      </c>
      <c r="B49" s="112">
        <v>2.1199999999999999E-3</v>
      </c>
      <c r="C49" s="112">
        <v>2.7E-4</v>
      </c>
      <c r="D49" s="112">
        <v>1.2760000000000001E-2</v>
      </c>
      <c r="E49" s="112">
        <v>0</v>
      </c>
      <c r="F49" s="112">
        <v>0</v>
      </c>
      <c r="G49" s="112">
        <v>1.0200000000000001E-3</v>
      </c>
      <c r="H49" s="112">
        <v>4.7600000000000002E-4</v>
      </c>
      <c r="I49" s="112">
        <v>7.1700000000000002E-3</v>
      </c>
      <c r="J49" s="53">
        <v>0</v>
      </c>
      <c r="K49" s="53">
        <v>0</v>
      </c>
      <c r="L49" s="124">
        <v>0.59499999999999997</v>
      </c>
      <c r="M49" s="149">
        <v>38.437000000000005</v>
      </c>
      <c r="N49" s="124">
        <v>1.42</v>
      </c>
      <c r="O49" s="149">
        <v>10.907585181337627</v>
      </c>
      <c r="P49" s="124">
        <v>3.9050000000000001E-3</v>
      </c>
      <c r="Q49" s="124">
        <v>1</v>
      </c>
    </row>
    <row r="50" spans="1:17">
      <c r="A50" s="53">
        <v>45</v>
      </c>
      <c r="B50" s="112">
        <v>2.2699999999999999E-3</v>
      </c>
      <c r="C50" s="112">
        <v>3.2200000000000002E-4</v>
      </c>
      <c r="D50" s="112">
        <v>1.337E-2</v>
      </c>
      <c r="E50" s="112">
        <v>0</v>
      </c>
      <c r="F50" s="112">
        <v>0</v>
      </c>
      <c r="G50" s="112">
        <v>1.09E-3</v>
      </c>
      <c r="H50" s="112">
        <v>5.4600000000000004E-4</v>
      </c>
      <c r="I50" s="112">
        <v>7.5799999999999999E-3</v>
      </c>
      <c r="J50" s="53">
        <v>0</v>
      </c>
      <c r="K50" s="53">
        <v>0</v>
      </c>
      <c r="L50" s="124">
        <v>0.61499999999999999</v>
      </c>
      <c r="M50" s="149">
        <v>39.220400000000005</v>
      </c>
      <c r="N50" s="124">
        <v>1.425</v>
      </c>
      <c r="O50" s="149">
        <v>11.099323919024238</v>
      </c>
      <c r="P50" s="124">
        <v>4.2050000000000004E-3</v>
      </c>
      <c r="Q50" s="124">
        <v>1</v>
      </c>
    </row>
    <row r="51" spans="1:17">
      <c r="A51" s="53">
        <v>46</v>
      </c>
      <c r="B51" s="112">
        <v>2.4299999999999999E-3</v>
      </c>
      <c r="C51" s="112">
        <v>3.8400000000000001E-4</v>
      </c>
      <c r="D51" s="112">
        <v>1.401E-2</v>
      </c>
      <c r="E51" s="112">
        <v>0</v>
      </c>
      <c r="F51" s="112">
        <v>0</v>
      </c>
      <c r="G51" s="112">
        <v>1.17E-3</v>
      </c>
      <c r="H51" s="112">
        <v>6.2200000000000005E-4</v>
      </c>
      <c r="I51" s="112">
        <v>8.0099999999999998E-3</v>
      </c>
      <c r="J51" s="53">
        <v>0</v>
      </c>
      <c r="K51" s="53">
        <v>0</v>
      </c>
      <c r="L51" s="124">
        <v>0.625</v>
      </c>
      <c r="M51" s="149">
        <v>40.003800000000005</v>
      </c>
      <c r="N51" s="124">
        <v>1.425</v>
      </c>
      <c r="O51" s="149">
        <v>11.287006828824254</v>
      </c>
      <c r="P51" s="124">
        <v>4.5199999999999997E-3</v>
      </c>
      <c r="Q51" s="124">
        <v>1</v>
      </c>
    </row>
    <row r="52" spans="1:17">
      <c r="A52" s="53">
        <v>47</v>
      </c>
      <c r="B52" s="112">
        <v>2.5999999999999999E-3</v>
      </c>
      <c r="C52" s="112">
        <v>4.5600000000000003E-4</v>
      </c>
      <c r="D52" s="112">
        <v>1.469E-2</v>
      </c>
      <c r="E52" s="112">
        <v>0</v>
      </c>
      <c r="F52" s="112">
        <v>0</v>
      </c>
      <c r="G52" s="112">
        <v>1.2600000000000001E-3</v>
      </c>
      <c r="H52" s="112">
        <v>7.0200000000000004E-4</v>
      </c>
      <c r="I52" s="112">
        <v>8.4700000000000001E-3</v>
      </c>
      <c r="J52" s="53">
        <v>0</v>
      </c>
      <c r="K52" s="53">
        <v>0</v>
      </c>
      <c r="L52" s="124">
        <v>0.63500000000000001</v>
      </c>
      <c r="M52" s="149">
        <v>40.787200000000006</v>
      </c>
      <c r="N52" s="124">
        <v>1.44</v>
      </c>
      <c r="O52" s="149">
        <v>11.470865319734475</v>
      </c>
      <c r="P52" s="124">
        <v>4.8599999999999997E-3</v>
      </c>
      <c r="Q52" s="124">
        <v>1</v>
      </c>
    </row>
    <row r="53" spans="1:17">
      <c r="A53" s="53">
        <v>48</v>
      </c>
      <c r="B53" s="112">
        <v>2.7899999999999999E-3</v>
      </c>
      <c r="C53" s="112">
        <v>5.3899999999999998E-4</v>
      </c>
      <c r="D53" s="112">
        <v>1.5389999999999999E-2</v>
      </c>
      <c r="E53" s="112">
        <v>0</v>
      </c>
      <c r="F53" s="112">
        <v>0</v>
      </c>
      <c r="G53" s="112">
        <v>1.3500000000000001E-3</v>
      </c>
      <c r="H53" s="112">
        <v>7.85E-4</v>
      </c>
      <c r="I53" s="112">
        <v>8.9499999999999996E-3</v>
      </c>
      <c r="J53" s="53">
        <v>0</v>
      </c>
      <c r="K53" s="53">
        <v>0</v>
      </c>
      <c r="L53" s="124">
        <v>0.64500000000000002</v>
      </c>
      <c r="M53" s="149">
        <v>41.570600000000006</v>
      </c>
      <c r="N53" s="124">
        <v>1.4500000000000002</v>
      </c>
      <c r="O53" s="149">
        <v>11.651109874685631</v>
      </c>
      <c r="P53" s="124">
        <v>5.2249999999999996E-3</v>
      </c>
      <c r="Q53" s="124">
        <v>1</v>
      </c>
    </row>
    <row r="54" spans="1:17">
      <c r="A54" s="53">
        <v>49</v>
      </c>
      <c r="B54" s="112">
        <v>2.99E-3</v>
      </c>
      <c r="C54" s="112">
        <v>6.3299999999999999E-4</v>
      </c>
      <c r="D54" s="112">
        <v>1.6140000000000002E-2</v>
      </c>
      <c r="E54" s="112">
        <v>0</v>
      </c>
      <c r="F54" s="112">
        <v>0</v>
      </c>
      <c r="G54" s="112">
        <v>1.4499999999999999E-3</v>
      </c>
      <c r="H54" s="112">
        <v>8.6899999999999998E-4</v>
      </c>
      <c r="I54" s="112">
        <v>9.4599999999999997E-3</v>
      </c>
      <c r="J54" s="53">
        <v>0</v>
      </c>
      <c r="K54" s="53">
        <v>0</v>
      </c>
      <c r="L54" s="124">
        <v>0.65500000000000003</v>
      </c>
      <c r="M54" s="149">
        <v>42.353999999999999</v>
      </c>
      <c r="N54" s="124">
        <v>1.44</v>
      </c>
      <c r="O54" s="149">
        <v>11.827932593681112</v>
      </c>
      <c r="P54" s="124">
        <v>5.6249999999999998E-3</v>
      </c>
      <c r="Q54" s="124">
        <v>1</v>
      </c>
    </row>
    <row r="55" spans="1:17">
      <c r="A55" s="53">
        <v>50</v>
      </c>
      <c r="B55" s="112">
        <v>3.2100000000000002E-3</v>
      </c>
      <c r="C55" s="112">
        <v>7.3899999999999997E-4</v>
      </c>
      <c r="D55" s="112">
        <v>1.6910000000000001E-2</v>
      </c>
      <c r="E55" s="112">
        <v>0.35</v>
      </c>
      <c r="F55" s="112">
        <v>0</v>
      </c>
      <c r="G55" s="112">
        <v>1.56E-3</v>
      </c>
      <c r="H55" s="112">
        <v>9.4899999999999997E-4</v>
      </c>
      <c r="I55" s="112">
        <v>0.01</v>
      </c>
      <c r="J55" s="166">
        <v>0.35</v>
      </c>
      <c r="K55" s="53">
        <v>0</v>
      </c>
      <c r="L55" s="124">
        <v>0.66500000000000004</v>
      </c>
      <c r="M55" s="149">
        <v>43.1374</v>
      </c>
      <c r="N55" s="124">
        <v>1.44</v>
      </c>
      <c r="O55" s="149">
        <v>12.001509353984137</v>
      </c>
      <c r="P55" s="124">
        <v>6.0650000000000001E-3</v>
      </c>
      <c r="Q55" s="124">
        <v>1</v>
      </c>
    </row>
    <row r="56" spans="1:17">
      <c r="A56" s="53">
        <v>51</v>
      </c>
      <c r="B56" s="112">
        <v>3.4499999999999999E-3</v>
      </c>
      <c r="C56" s="112">
        <v>8.5599999999999999E-4</v>
      </c>
      <c r="D56" s="112">
        <v>1.772E-2</v>
      </c>
      <c r="E56" s="112">
        <v>0.38</v>
      </c>
      <c r="F56" s="112">
        <v>0</v>
      </c>
      <c r="G56" s="112">
        <v>1.6900000000000001E-3</v>
      </c>
      <c r="H56" s="112">
        <v>1.0219999999999999E-3</v>
      </c>
      <c r="I56" s="112">
        <v>1.057E-2</v>
      </c>
      <c r="J56" s="166">
        <v>0.38</v>
      </c>
      <c r="K56" s="53">
        <v>0</v>
      </c>
      <c r="L56" s="124">
        <v>0.67500000000000004</v>
      </c>
      <c r="M56" s="149">
        <v>43.9208</v>
      </c>
      <c r="N56" s="124">
        <v>1.425</v>
      </c>
      <c r="O56" s="149">
        <v>12.172001655435247</v>
      </c>
      <c r="P56" s="124">
        <v>6.5649999999999997E-3</v>
      </c>
      <c r="Q56" s="124">
        <v>1</v>
      </c>
    </row>
    <row r="57" spans="1:17">
      <c r="A57" s="53">
        <v>52</v>
      </c>
      <c r="B57" s="112">
        <v>3.7100000000000002E-3</v>
      </c>
      <c r="C57" s="112">
        <v>9.8200000000000002E-4</v>
      </c>
      <c r="D57" s="112">
        <v>1.8579999999999999E-2</v>
      </c>
      <c r="E57" s="112">
        <v>0.4</v>
      </c>
      <c r="F57" s="112">
        <v>0</v>
      </c>
      <c r="G57" s="112">
        <v>1.83E-3</v>
      </c>
      <c r="H57" s="112">
        <v>1.0790000000000001E-3</v>
      </c>
      <c r="I57" s="112">
        <v>1.1180000000000001E-2</v>
      </c>
      <c r="J57" s="166">
        <v>0.4</v>
      </c>
      <c r="K57" s="53">
        <v>0</v>
      </c>
      <c r="L57" s="124">
        <v>0.67500000000000004</v>
      </c>
      <c r="M57" s="149">
        <v>44.7042</v>
      </c>
      <c r="N57" s="124">
        <v>1.4100000000000001</v>
      </c>
      <c r="O57" s="149">
        <v>12.339558205140978</v>
      </c>
      <c r="P57" s="124">
        <v>7.1250000000000003E-3</v>
      </c>
      <c r="Q57" s="124">
        <v>1</v>
      </c>
    </row>
    <row r="58" spans="1:17">
      <c r="A58" s="53">
        <v>53</v>
      </c>
      <c r="B58" s="112">
        <v>4.0000000000000001E-3</v>
      </c>
      <c r="C58" s="112">
        <v>1.1130000000000001E-3</v>
      </c>
      <c r="D58" s="112">
        <v>1.9470000000000001E-2</v>
      </c>
      <c r="E58" s="112">
        <v>0.42</v>
      </c>
      <c r="F58" s="112">
        <v>0</v>
      </c>
      <c r="G58" s="112">
        <v>1.97E-3</v>
      </c>
      <c r="H58" s="112">
        <v>1.114E-3</v>
      </c>
      <c r="I58" s="112">
        <v>1.1809999999999999E-2</v>
      </c>
      <c r="J58" s="166">
        <v>0.42</v>
      </c>
      <c r="K58" s="53">
        <v>0</v>
      </c>
      <c r="L58" s="124">
        <v>0.68500000000000005</v>
      </c>
      <c r="M58" s="149">
        <v>45.4876</v>
      </c>
      <c r="N58" s="124">
        <v>1.4</v>
      </c>
      <c r="O58" s="149">
        <v>12.504316285079359</v>
      </c>
      <c r="P58" s="124">
        <v>7.7549999999999997E-3</v>
      </c>
      <c r="Q58" s="124">
        <v>1</v>
      </c>
    </row>
    <row r="59" spans="1:17">
      <c r="A59" s="53">
        <v>54</v>
      </c>
      <c r="B59" s="112">
        <v>4.3E-3</v>
      </c>
      <c r="C59" s="112">
        <v>1.2459999999999999E-3</v>
      </c>
      <c r="D59" s="112">
        <v>2.0410000000000001E-2</v>
      </c>
      <c r="E59" s="112">
        <v>0.44</v>
      </c>
      <c r="F59" s="112">
        <v>0</v>
      </c>
      <c r="G59" s="112">
        <v>2.1299999999999999E-3</v>
      </c>
      <c r="H59" s="112">
        <v>1.114E-3</v>
      </c>
      <c r="I59" s="112">
        <v>1.2489999999999999E-2</v>
      </c>
      <c r="J59" s="166">
        <v>0.44</v>
      </c>
      <c r="K59" s="119">
        <v>0</v>
      </c>
      <c r="L59" s="124">
        <v>0.67999999999999994</v>
      </c>
      <c r="M59" s="149">
        <v>46.271000000000001</v>
      </c>
      <c r="N59" s="124">
        <v>1.375</v>
      </c>
      <c r="O59" s="149">
        <v>12.666402937832606</v>
      </c>
      <c r="P59" s="124">
        <v>8.43E-3</v>
      </c>
      <c r="Q59" s="124">
        <v>1</v>
      </c>
    </row>
    <row r="60" spans="1:17">
      <c r="A60" s="53">
        <v>55</v>
      </c>
      <c r="B60" s="112">
        <v>4.62E-3</v>
      </c>
      <c r="C60" s="112">
        <v>1.3699999999999999E-3</v>
      </c>
      <c r="D60" s="112">
        <v>2.1389999999999999E-2</v>
      </c>
      <c r="E60" s="112">
        <v>0.46</v>
      </c>
      <c r="F60" s="112">
        <v>0</v>
      </c>
      <c r="G60" s="112">
        <v>2.3E-3</v>
      </c>
      <c r="H60" s="112">
        <v>1.067E-3</v>
      </c>
      <c r="I60" s="112">
        <v>1.32E-2</v>
      </c>
      <c r="J60" s="166">
        <v>0.46</v>
      </c>
      <c r="K60" s="119">
        <v>9.5231915945359055E-2</v>
      </c>
      <c r="L60" s="124">
        <v>0.69</v>
      </c>
      <c r="M60" s="149">
        <v>47.054400000000001</v>
      </c>
      <c r="N60" s="124">
        <v>1.32</v>
      </c>
      <c r="O60" s="149">
        <v>12.8259359991088</v>
      </c>
      <c r="P60" s="124">
        <v>9.1450000000000004E-3</v>
      </c>
      <c r="Q60" s="124">
        <v>1</v>
      </c>
    </row>
    <row r="61" spans="1:17">
      <c r="A61" s="53">
        <v>56</v>
      </c>
      <c r="B61" s="112">
        <v>4.9800000000000001E-3</v>
      </c>
      <c r="C61" s="112">
        <v>1.4760000000000001E-3</v>
      </c>
      <c r="D61" s="112">
        <v>2.2419999999999999E-2</v>
      </c>
      <c r="E61" s="112">
        <v>0.47</v>
      </c>
      <c r="F61" s="112">
        <v>0</v>
      </c>
      <c r="G61" s="112">
        <v>2.5000000000000001E-3</v>
      </c>
      <c r="H61" s="112">
        <v>9.59E-4</v>
      </c>
      <c r="I61" s="112">
        <v>1.3950000000000001E-2</v>
      </c>
      <c r="J61" s="166">
        <v>0.47</v>
      </c>
      <c r="K61" s="119">
        <v>7.443564039594984E-2</v>
      </c>
      <c r="L61" s="124">
        <v>0.70500000000000007</v>
      </c>
      <c r="M61" s="149">
        <v>47.837800000000001</v>
      </c>
      <c r="N61" s="124">
        <v>1.28</v>
      </c>
      <c r="O61" s="149">
        <v>12.983025000531104</v>
      </c>
      <c r="P61" s="124">
        <v>9.8849999999999997E-3</v>
      </c>
      <c r="Q61" s="124">
        <v>1</v>
      </c>
    </row>
    <row r="62" spans="1:17">
      <c r="A62" s="53">
        <v>57</v>
      </c>
      <c r="B62" s="112">
        <v>5.3699999999999998E-3</v>
      </c>
      <c r="C62" s="112">
        <v>1.547E-3</v>
      </c>
      <c r="D62" s="112">
        <v>2.35E-2</v>
      </c>
      <c r="E62" s="112">
        <v>0.49</v>
      </c>
      <c r="F62" s="112">
        <v>0</v>
      </c>
      <c r="G62" s="112">
        <v>2.7299999999999998E-3</v>
      </c>
      <c r="H62" s="112">
        <v>7.7800000000000005E-4</v>
      </c>
      <c r="I62" s="112">
        <v>1.4749999999999999E-2</v>
      </c>
      <c r="J62" s="166">
        <v>0.49</v>
      </c>
      <c r="K62" s="53">
        <v>0.9</v>
      </c>
      <c r="L62" s="124">
        <v>0.69</v>
      </c>
      <c r="M62" s="149">
        <v>48.621200000000002</v>
      </c>
      <c r="N62" s="124">
        <v>1.26</v>
      </c>
      <c r="O62" s="149">
        <v>13.13777196204102</v>
      </c>
      <c r="P62" s="124">
        <v>1.0645E-2</v>
      </c>
      <c r="Q62" s="124">
        <v>1</v>
      </c>
    </row>
    <row r="63" spans="1:17">
      <c r="A63" s="53">
        <v>58</v>
      </c>
      <c r="B63" s="112">
        <v>5.77E-3</v>
      </c>
      <c r="C63" s="112">
        <v>1.5640000000000001E-3</v>
      </c>
      <c r="D63" s="112">
        <v>2.4629999999999999E-2</v>
      </c>
      <c r="E63" s="112">
        <v>0.5</v>
      </c>
      <c r="F63" s="112">
        <v>0</v>
      </c>
      <c r="G63" s="112">
        <v>2.98E-3</v>
      </c>
      <c r="H63" s="112">
        <v>5.1999999999999995E-4</v>
      </c>
      <c r="I63" s="112">
        <v>1.559E-2</v>
      </c>
      <c r="J63" s="166">
        <v>0.5</v>
      </c>
      <c r="K63" s="53">
        <v>0.9</v>
      </c>
      <c r="L63" s="124">
        <v>0.69500000000000006</v>
      </c>
      <c r="M63" s="149">
        <v>49.404600000000002</v>
      </c>
      <c r="N63" s="124">
        <v>1.24</v>
      </c>
      <c r="O63" s="149">
        <v>13.290272089946654</v>
      </c>
      <c r="P63" s="124">
        <v>1.1440000000000001E-2</v>
      </c>
      <c r="Q63" s="124">
        <v>1</v>
      </c>
    </row>
    <row r="64" spans="1:17">
      <c r="A64" s="53">
        <v>59</v>
      </c>
      <c r="B64" s="112">
        <v>6.1900000000000002E-3</v>
      </c>
      <c r="C64" s="112">
        <v>1.5070000000000001E-3</v>
      </c>
      <c r="D64" s="112">
        <v>2.581E-2</v>
      </c>
      <c r="E64" s="112">
        <v>0.52</v>
      </c>
      <c r="F64" s="112">
        <v>0</v>
      </c>
      <c r="G64" s="112">
        <v>3.2499999999999999E-3</v>
      </c>
      <c r="H64" s="112">
        <v>2.13E-4</v>
      </c>
      <c r="I64" s="112">
        <v>1.6480000000000002E-2</v>
      </c>
      <c r="J64" s="166">
        <v>0.52</v>
      </c>
      <c r="K64" s="53">
        <v>0.9</v>
      </c>
      <c r="L64" s="124">
        <v>0.70500000000000007</v>
      </c>
      <c r="M64" s="149">
        <v>50.188000000000002</v>
      </c>
      <c r="N64" s="124">
        <v>1.2</v>
      </c>
      <c r="O64" s="149">
        <v>13.440614393969467</v>
      </c>
      <c r="P64" s="124">
        <v>1.231E-2</v>
      </c>
      <c r="Q64" s="124">
        <v>1</v>
      </c>
    </row>
    <row r="65" spans="1:17">
      <c r="A65" s="53">
        <v>60</v>
      </c>
      <c r="B65" s="112">
        <v>6.6499999999999997E-3</v>
      </c>
      <c r="C65" s="112">
        <v>1.3550000000000001E-3</v>
      </c>
      <c r="D65" s="112">
        <v>2.7050000000000001E-2</v>
      </c>
      <c r="E65" s="112">
        <v>0.53</v>
      </c>
      <c r="F65" s="112">
        <v>0.16620378938826799</v>
      </c>
      <c r="G65" s="112">
        <v>3.5500000000000002E-3</v>
      </c>
      <c r="H65" s="112">
        <v>1.1E-5</v>
      </c>
      <c r="I65" s="112">
        <v>1.7420000000000001E-2</v>
      </c>
      <c r="J65" s="166">
        <v>0.53</v>
      </c>
      <c r="K65" s="53">
        <v>0.9</v>
      </c>
      <c r="L65" s="124">
        <v>0.69500000000000006</v>
      </c>
      <c r="M65" s="149">
        <v>50.971400000000003</v>
      </c>
      <c r="N65" s="124">
        <v>1.18</v>
      </c>
      <c r="O65" s="149">
        <v>13.588882234468249</v>
      </c>
      <c r="P65" s="124">
        <v>1.3299999999999999E-2</v>
      </c>
      <c r="Q65" s="124">
        <v>1</v>
      </c>
    </row>
    <row r="66" spans="1:17">
      <c r="A66" s="53">
        <v>61</v>
      </c>
      <c r="B66" s="112">
        <v>7.1700000000000002E-3</v>
      </c>
      <c r="C66" s="112">
        <v>1.0970000000000001E-3</v>
      </c>
      <c r="D66" s="112">
        <v>2.835E-2</v>
      </c>
      <c r="E66" s="112">
        <v>0.54</v>
      </c>
      <c r="F66" s="112">
        <v>0.10861280742577861</v>
      </c>
      <c r="G66" s="112">
        <v>3.8800000000000002E-3</v>
      </c>
      <c r="H66" s="112">
        <v>0</v>
      </c>
      <c r="I66" s="112">
        <v>1.8409999999999999E-2</v>
      </c>
      <c r="J66" s="166">
        <v>0.54</v>
      </c>
      <c r="K66" s="53">
        <v>1</v>
      </c>
      <c r="L66" s="124">
        <v>0.69500000000000006</v>
      </c>
      <c r="M66" s="149">
        <v>53.9833</v>
      </c>
      <c r="N66" s="124">
        <v>1.1499999999999999</v>
      </c>
      <c r="O66" s="149">
        <v>13.735153809242675</v>
      </c>
      <c r="P66" s="124">
        <v>1.4449999999999999E-2</v>
      </c>
      <c r="Q66" s="124">
        <v>1</v>
      </c>
    </row>
    <row r="67" spans="1:17">
      <c r="A67" s="53">
        <v>62</v>
      </c>
      <c r="B67" s="112">
        <v>7.77E-3</v>
      </c>
      <c r="C67" s="112">
        <v>7.4600000000000003E-4</v>
      </c>
      <c r="D67" s="112">
        <v>2.972E-2</v>
      </c>
      <c r="E67" s="112">
        <v>0.55000000000000004</v>
      </c>
      <c r="F67" s="112">
        <v>0.9</v>
      </c>
      <c r="G67" s="112">
        <v>4.2599999999999999E-3</v>
      </c>
      <c r="H67" s="112">
        <v>0</v>
      </c>
      <c r="I67" s="112">
        <v>1.9460000000000002E-2</v>
      </c>
      <c r="J67" s="166">
        <v>0.55000000000000004</v>
      </c>
      <c r="K67" s="53">
        <v>0</v>
      </c>
      <c r="L67" s="156">
        <v>0.69</v>
      </c>
      <c r="M67" s="157">
        <v>56.995200000000004</v>
      </c>
      <c r="N67" s="156">
        <v>1.1000000000000001</v>
      </c>
      <c r="O67" s="157">
        <f>+[2]ANEXO1.3!K45</f>
        <v>13.879502587859971</v>
      </c>
      <c r="P67" s="124">
        <v>1.5805E-2</v>
      </c>
      <c r="Q67" s="124">
        <v>1</v>
      </c>
    </row>
    <row r="68" spans="1:17">
      <c r="A68" s="53">
        <v>63</v>
      </c>
      <c r="B68" s="112">
        <v>8.4499999999999992E-3</v>
      </c>
      <c r="C68" s="112">
        <v>3.6099999999999999E-4</v>
      </c>
      <c r="D68" s="112">
        <v>3.1150000000000001E-2</v>
      </c>
      <c r="E68" s="112">
        <v>0.56000000000000005</v>
      </c>
      <c r="F68" s="112">
        <v>0.9</v>
      </c>
      <c r="G68" s="112">
        <v>4.6600000000000001E-3</v>
      </c>
      <c r="H68" s="112">
        <v>0</v>
      </c>
      <c r="I68" s="112">
        <v>2.0570000000000001E-2</v>
      </c>
      <c r="J68" s="166">
        <v>0.56000000000000005</v>
      </c>
      <c r="K68" s="53">
        <v>0</v>
      </c>
      <c r="L68" s="124">
        <v>0.68500000000000005</v>
      </c>
      <c r="M68" s="157">
        <v>57.735400000000006</v>
      </c>
      <c r="N68" s="124">
        <v>1.07</v>
      </c>
      <c r="O68" s="157">
        <v>14.021997700244359</v>
      </c>
      <c r="P68" s="124">
        <v>1.736E-2</v>
      </c>
      <c r="Q68" s="124">
        <v>1</v>
      </c>
    </row>
    <row r="69" spans="1:17">
      <c r="A69" s="53">
        <v>64</v>
      </c>
      <c r="B69" s="112">
        <v>9.1699999999999993E-3</v>
      </c>
      <c r="C69" s="112">
        <v>7.2000000000000002E-5</v>
      </c>
      <c r="D69" s="112">
        <v>3.2649999999999998E-2</v>
      </c>
      <c r="E69" s="112">
        <v>0.56999999999999995</v>
      </c>
      <c r="F69" s="112">
        <v>0.9</v>
      </c>
      <c r="G69" s="112">
        <v>5.0800000000000003E-3</v>
      </c>
      <c r="H69" s="112">
        <v>0</v>
      </c>
      <c r="I69" s="112">
        <v>2.1739999999999999E-2</v>
      </c>
      <c r="J69" s="166">
        <v>0.56999999999999995</v>
      </c>
      <c r="K69" s="53">
        <v>0</v>
      </c>
      <c r="L69" s="124">
        <v>0.67999999999999994</v>
      </c>
      <c r="M69" s="157">
        <v>58.4756</v>
      </c>
      <c r="N69" s="124">
        <v>1.02</v>
      </c>
      <c r="O69" s="157">
        <v>14.162704285270541</v>
      </c>
      <c r="P69" s="124">
        <v>1.9095000000000001E-2</v>
      </c>
      <c r="Q69" s="124">
        <v>1</v>
      </c>
    </row>
    <row r="70" spans="1:17" ht="15" thickBot="1">
      <c r="A70" s="53">
        <v>65</v>
      </c>
      <c r="B70" s="112">
        <v>9.9699999999999997E-3</v>
      </c>
      <c r="C70" s="112">
        <v>0</v>
      </c>
      <c r="D70" s="112">
        <v>3.422E-2</v>
      </c>
      <c r="E70" s="112">
        <v>0.57999999999999996</v>
      </c>
      <c r="F70" s="112">
        <v>0.9</v>
      </c>
      <c r="G70" s="112">
        <v>5.5500000000000002E-3</v>
      </c>
      <c r="H70" s="112">
        <v>0</v>
      </c>
      <c r="I70" s="112">
        <v>2.298E-2</v>
      </c>
      <c r="J70" s="166">
        <v>0.57999999999999996</v>
      </c>
      <c r="K70" s="53">
        <v>0</v>
      </c>
      <c r="L70" s="150">
        <v>0.67999999999999994</v>
      </c>
      <c r="M70" s="151">
        <v>59.215800000000002</v>
      </c>
      <c r="N70" s="150">
        <v>0.98</v>
      </c>
      <c r="O70" s="151">
        <v>14.301683804270859</v>
      </c>
      <c r="P70" s="124">
        <v>2.0955000000000001E-2</v>
      </c>
      <c r="Q70" s="124">
        <v>1</v>
      </c>
    </row>
    <row r="71" spans="1:17" ht="15" thickTop="1">
      <c r="A71" s="53">
        <v>66</v>
      </c>
      <c r="B71" s="112">
        <v>1.089E-2</v>
      </c>
      <c r="C71" s="112">
        <v>0</v>
      </c>
      <c r="D71" s="112">
        <v>3.5860000000000003E-2</v>
      </c>
      <c r="E71" s="112">
        <v>1</v>
      </c>
      <c r="F71" s="112">
        <v>1</v>
      </c>
      <c r="G71" s="112">
        <v>6.0899999999999999E-3</v>
      </c>
      <c r="H71" s="112">
        <v>0</v>
      </c>
      <c r="I71" s="112">
        <v>2.4289999999999999E-2</v>
      </c>
      <c r="J71" s="53">
        <v>1</v>
      </c>
      <c r="K71" s="53">
        <v>0</v>
      </c>
      <c r="L71" s="152">
        <v>0.67500000000000004</v>
      </c>
      <c r="M71" s="153">
        <v>59.956000000000003</v>
      </c>
      <c r="N71" s="152">
        <v>0.92</v>
      </c>
      <c r="O71" s="153">
        <v>14.176203666850743</v>
      </c>
      <c r="P71" s="124">
        <v>2.2919999999999999E-2</v>
      </c>
      <c r="Q71" s="124">
        <v>1</v>
      </c>
    </row>
    <row r="72" spans="1:17">
      <c r="A72" s="53">
        <v>67</v>
      </c>
      <c r="B72" s="112">
        <v>1.196E-2</v>
      </c>
      <c r="C72" s="112">
        <v>0</v>
      </c>
      <c r="D72" s="112">
        <v>3.7589999999999998E-2</v>
      </c>
      <c r="E72" s="112">
        <v>1</v>
      </c>
      <c r="F72" s="112">
        <v>0</v>
      </c>
      <c r="G72" s="112">
        <v>6.7200000000000003E-3</v>
      </c>
      <c r="H72" s="112">
        <v>0</v>
      </c>
      <c r="I72" s="112">
        <v>2.5680000000000001E-2</v>
      </c>
      <c r="J72" s="53">
        <v>1</v>
      </c>
      <c r="K72" s="53">
        <v>0</v>
      </c>
      <c r="L72" s="154">
        <v>0.66500000000000004</v>
      </c>
      <c r="M72" s="155">
        <v>60.696200000000005</v>
      </c>
      <c r="N72" s="154">
        <v>0.87</v>
      </c>
      <c r="O72" s="153">
        <v>14.833617246934335</v>
      </c>
      <c r="P72" s="124">
        <v>2.496E-2</v>
      </c>
      <c r="Q72" s="124">
        <v>1</v>
      </c>
    </row>
    <row r="73" spans="1:17">
      <c r="A73" s="53">
        <v>68</v>
      </c>
      <c r="B73" s="112">
        <v>1.3129999999999999E-2</v>
      </c>
      <c r="C73" s="112">
        <v>0</v>
      </c>
      <c r="D73" s="112">
        <v>3.9399999999999998E-2</v>
      </c>
      <c r="E73" s="112">
        <v>1</v>
      </c>
      <c r="F73" s="112">
        <v>0</v>
      </c>
      <c r="G73" s="112">
        <v>7.3899999999999999E-3</v>
      </c>
      <c r="H73" s="112">
        <v>0</v>
      </c>
      <c r="I73" s="112">
        <v>2.7140000000000001E-2</v>
      </c>
      <c r="J73" s="53">
        <v>1</v>
      </c>
      <c r="K73" s="53">
        <v>0</v>
      </c>
      <c r="L73" s="154">
        <v>0.66500000000000004</v>
      </c>
      <c r="M73" s="155">
        <v>61.436400000000006</v>
      </c>
      <c r="N73" s="154">
        <v>0.81</v>
      </c>
      <c r="O73" s="153">
        <v>15.521518017060842</v>
      </c>
      <c r="P73" s="124">
        <v>2.7119999999999998E-2</v>
      </c>
      <c r="Q73" s="124">
        <v>1</v>
      </c>
    </row>
    <row r="74" spans="1:17">
      <c r="A74" s="53">
        <v>69</v>
      </c>
      <c r="B74" s="112">
        <v>1.438E-2</v>
      </c>
      <c r="C74" s="112">
        <v>0</v>
      </c>
      <c r="D74" s="112">
        <v>4.129E-2</v>
      </c>
      <c r="E74" s="112">
        <v>1</v>
      </c>
      <c r="F74" s="112">
        <v>0</v>
      </c>
      <c r="G74" s="112">
        <v>8.09E-3</v>
      </c>
      <c r="H74" s="112">
        <v>0</v>
      </c>
      <c r="I74" s="112">
        <v>2.869E-2</v>
      </c>
      <c r="J74" s="53">
        <v>1</v>
      </c>
      <c r="K74" s="53">
        <v>0</v>
      </c>
      <c r="L74" s="154">
        <v>0.65</v>
      </c>
      <c r="M74" s="155">
        <v>62.176600000000001</v>
      </c>
      <c r="N74" s="154">
        <v>0.75</v>
      </c>
      <c r="O74" s="153">
        <v>16.241319803754191</v>
      </c>
      <c r="P74" s="124">
        <v>2.9520000000000001E-2</v>
      </c>
      <c r="Q74" s="124">
        <v>1</v>
      </c>
    </row>
    <row r="75" spans="1:17">
      <c r="A75" s="53">
        <v>70</v>
      </c>
      <c r="B75" s="112">
        <v>1.5779999999999999E-2</v>
      </c>
      <c r="C75" s="112">
        <v>0</v>
      </c>
      <c r="D75" s="112">
        <v>4.3279999999999999E-2</v>
      </c>
      <c r="E75" s="112">
        <v>1</v>
      </c>
      <c r="F75" s="112">
        <v>0</v>
      </c>
      <c r="G75" s="112">
        <v>8.8999999999999999E-3</v>
      </c>
      <c r="H75" s="112">
        <v>0</v>
      </c>
      <c r="I75" s="112">
        <v>3.0329999999999999E-2</v>
      </c>
      <c r="J75" s="53">
        <v>1</v>
      </c>
      <c r="K75" s="53">
        <v>0</v>
      </c>
      <c r="L75" s="154">
        <v>0.65</v>
      </c>
      <c r="M75" s="155">
        <v>62.916800000000002</v>
      </c>
      <c r="N75" s="154">
        <v>0.7</v>
      </c>
      <c r="O75" s="153">
        <v>16.994501998958967</v>
      </c>
      <c r="P75" s="124">
        <v>3.2265000000000002E-2</v>
      </c>
      <c r="Q75" s="124">
        <v>1</v>
      </c>
    </row>
    <row r="76" spans="1:17">
      <c r="A76" s="53">
        <v>71</v>
      </c>
      <c r="B76" s="112">
        <v>1.7399999999999999E-2</v>
      </c>
      <c r="C76" s="112">
        <v>0</v>
      </c>
      <c r="D76" s="112">
        <v>4.5359999999999998E-2</v>
      </c>
      <c r="E76" s="112">
        <v>1</v>
      </c>
      <c r="F76" s="112">
        <v>0</v>
      </c>
      <c r="G76" s="112">
        <v>9.8700000000000003E-3</v>
      </c>
      <c r="H76" s="112">
        <v>0</v>
      </c>
      <c r="I76" s="112">
        <v>3.2059999999999998E-2</v>
      </c>
      <c r="J76" s="53">
        <v>1</v>
      </c>
      <c r="K76" s="53">
        <v>0</v>
      </c>
      <c r="L76" s="154">
        <v>0.64</v>
      </c>
      <c r="M76" s="155">
        <v>63.7</v>
      </c>
      <c r="N76" s="154">
        <v>0.62</v>
      </c>
      <c r="O76" s="153">
        <v>0</v>
      </c>
      <c r="P76" s="124">
        <v>3.5479999999999998E-2</v>
      </c>
      <c r="Q76" s="124">
        <v>1</v>
      </c>
    </row>
    <row r="77" spans="1:17">
      <c r="A77" s="53">
        <v>72</v>
      </c>
      <c r="B77" s="112">
        <v>1.9300000000000001E-2</v>
      </c>
      <c r="C77" s="112">
        <v>0</v>
      </c>
      <c r="D77" s="112">
        <v>4.7539999999999999E-2</v>
      </c>
      <c r="E77" s="112">
        <v>1</v>
      </c>
      <c r="F77" s="112">
        <v>0</v>
      </c>
      <c r="G77" s="112">
        <v>1.1089999999999999E-2</v>
      </c>
      <c r="H77" s="112">
        <v>0</v>
      </c>
      <c r="I77" s="112">
        <v>3.388E-2</v>
      </c>
      <c r="J77" s="53">
        <v>1</v>
      </c>
      <c r="K77" s="53">
        <v>0</v>
      </c>
      <c r="L77" s="154">
        <v>0.62</v>
      </c>
      <c r="M77" s="155">
        <v>64.400000000000006</v>
      </c>
      <c r="N77" s="154">
        <v>0.56000000000000005</v>
      </c>
      <c r="O77" s="153">
        <v>0</v>
      </c>
      <c r="P77" s="124">
        <v>3.9274999999999997E-2</v>
      </c>
      <c r="Q77" s="124">
        <v>1</v>
      </c>
    </row>
    <row r="78" spans="1:17">
      <c r="A78" s="53">
        <v>73</v>
      </c>
      <c r="B78" s="112">
        <v>2.1299999999999999E-2</v>
      </c>
      <c r="C78" s="112">
        <v>0</v>
      </c>
      <c r="D78" s="112">
        <v>4.9829999999999999E-2</v>
      </c>
      <c r="E78" s="112">
        <v>1</v>
      </c>
      <c r="F78" s="112">
        <v>0</v>
      </c>
      <c r="G78" s="112">
        <v>1.268E-2</v>
      </c>
      <c r="H78" s="112">
        <v>0</v>
      </c>
      <c r="I78" s="112">
        <v>3.5819999999999998E-2</v>
      </c>
      <c r="J78" s="53">
        <v>1</v>
      </c>
      <c r="K78" s="53">
        <v>0</v>
      </c>
      <c r="L78" s="154">
        <v>0.61</v>
      </c>
      <c r="M78" s="155">
        <v>65.099999999999994</v>
      </c>
      <c r="N78" s="154">
        <v>0.48</v>
      </c>
      <c r="O78" s="153">
        <v>0</v>
      </c>
      <c r="P78" s="124">
        <v>4.3665000000000002E-2</v>
      </c>
      <c r="Q78" s="124">
        <v>1</v>
      </c>
    </row>
    <row r="79" spans="1:17">
      <c r="A79" s="53">
        <v>74</v>
      </c>
      <c r="B79" s="112">
        <v>2.3560000000000001E-2</v>
      </c>
      <c r="C79" s="112">
        <v>0</v>
      </c>
      <c r="D79" s="112">
        <v>4.9829999999999999E-2</v>
      </c>
      <c r="E79" s="112">
        <v>1</v>
      </c>
      <c r="F79" s="112">
        <v>0</v>
      </c>
      <c r="G79" s="112">
        <v>1.413E-2</v>
      </c>
      <c r="H79" s="112">
        <v>0</v>
      </c>
      <c r="I79" s="112">
        <v>3.5819999999999998E-2</v>
      </c>
      <c r="J79" s="53">
        <v>1</v>
      </c>
      <c r="K79" s="53">
        <v>0</v>
      </c>
      <c r="L79" s="154">
        <v>0.58499999999999996</v>
      </c>
      <c r="M79" s="155">
        <v>65.900000000000006</v>
      </c>
      <c r="N79" s="154">
        <v>0.41</v>
      </c>
      <c r="O79" s="153">
        <v>0</v>
      </c>
      <c r="P79" s="124">
        <v>4.8575E-2</v>
      </c>
      <c r="Q79" s="124">
        <v>1</v>
      </c>
    </row>
    <row r="80" spans="1:17">
      <c r="A80" s="53">
        <v>75</v>
      </c>
      <c r="B80" s="112">
        <v>2.6079999999999999E-2</v>
      </c>
      <c r="C80" s="112">
        <v>0</v>
      </c>
      <c r="D80" s="112">
        <v>5.4739999999999997E-2</v>
      </c>
      <c r="E80" s="112">
        <v>1</v>
      </c>
      <c r="F80" s="112">
        <v>0</v>
      </c>
      <c r="G80" s="112">
        <v>1.576E-2</v>
      </c>
      <c r="H80" s="112">
        <v>0</v>
      </c>
      <c r="I80" s="112">
        <v>3.7859999999999998E-2</v>
      </c>
      <c r="J80" s="53">
        <v>1</v>
      </c>
      <c r="K80" s="53">
        <v>0</v>
      </c>
      <c r="L80" s="154">
        <v>0.58499999999999996</v>
      </c>
      <c r="M80" s="155">
        <v>66.599999999999994</v>
      </c>
      <c r="N80" s="154">
        <v>0</v>
      </c>
      <c r="O80" s="153">
        <v>0</v>
      </c>
      <c r="P80" s="124">
        <v>5.3905000000000002E-2</v>
      </c>
      <c r="Q80" s="124">
        <v>1</v>
      </c>
    </row>
    <row r="81" spans="1:17">
      <c r="A81" s="53">
        <v>76</v>
      </c>
      <c r="B81" s="112">
        <v>2.8889999999999999E-2</v>
      </c>
      <c r="C81" s="112">
        <v>0</v>
      </c>
      <c r="D81" s="112">
        <v>5.7369999999999997E-2</v>
      </c>
      <c r="E81" s="112">
        <v>1</v>
      </c>
      <c r="F81" s="112">
        <v>0</v>
      </c>
      <c r="G81" s="112">
        <v>1.7590000000000001E-2</v>
      </c>
      <c r="H81" s="112">
        <v>0</v>
      </c>
      <c r="I81" s="112">
        <v>4.002E-2</v>
      </c>
      <c r="J81" s="53">
        <v>1</v>
      </c>
      <c r="K81" s="53">
        <v>0</v>
      </c>
      <c r="L81" s="154">
        <v>0.57000000000000006</v>
      </c>
      <c r="M81" s="155">
        <v>67.400000000000006</v>
      </c>
      <c r="N81" s="154">
        <v>0</v>
      </c>
      <c r="O81" s="153">
        <v>0</v>
      </c>
      <c r="P81" s="124">
        <v>5.9575000000000003E-2</v>
      </c>
      <c r="Q81" s="124">
        <v>1</v>
      </c>
    </row>
    <row r="82" spans="1:17">
      <c r="A82" s="53">
        <v>77</v>
      </c>
      <c r="B82" s="112">
        <v>3.202E-2</v>
      </c>
      <c r="C82" s="112">
        <v>0</v>
      </c>
      <c r="D82" s="112">
        <v>6.0130000000000003E-2</v>
      </c>
      <c r="E82" s="112">
        <v>1</v>
      </c>
      <c r="F82" s="112">
        <v>0</v>
      </c>
      <c r="G82" s="112">
        <v>1.9640000000000001E-2</v>
      </c>
      <c r="H82" s="112">
        <v>0</v>
      </c>
      <c r="I82" s="112">
        <v>4.2299999999999997E-2</v>
      </c>
      <c r="J82" s="53">
        <v>1</v>
      </c>
      <c r="K82" s="53">
        <v>0</v>
      </c>
      <c r="L82" s="154">
        <v>0.55499999999999994</v>
      </c>
      <c r="M82" s="155">
        <v>68.099999999999994</v>
      </c>
      <c r="N82" s="154">
        <v>0</v>
      </c>
      <c r="O82" s="153">
        <v>0</v>
      </c>
      <c r="P82" s="124">
        <v>6.5525E-2</v>
      </c>
      <c r="Q82" s="124">
        <v>1</v>
      </c>
    </row>
    <row r="83" spans="1:17">
      <c r="A83" s="53">
        <v>78</v>
      </c>
      <c r="B83" s="112">
        <v>3.5499999999999997E-2</v>
      </c>
      <c r="C83" s="112">
        <v>0</v>
      </c>
      <c r="D83" s="112">
        <v>6.3020000000000007E-2</v>
      </c>
      <c r="E83" s="112">
        <v>1</v>
      </c>
      <c r="F83" s="112">
        <v>0</v>
      </c>
      <c r="G83" s="112">
        <v>2.1930000000000002E-2</v>
      </c>
      <c r="H83" s="112">
        <v>0</v>
      </c>
      <c r="I83" s="112">
        <v>4.471E-2</v>
      </c>
      <c r="J83" s="53">
        <v>1</v>
      </c>
      <c r="K83" s="53">
        <v>0</v>
      </c>
      <c r="L83" s="154">
        <v>0.53</v>
      </c>
      <c r="M83" s="155">
        <v>68.8</v>
      </c>
      <c r="N83" s="154">
        <v>0</v>
      </c>
      <c r="O83" s="153">
        <v>0</v>
      </c>
      <c r="P83" s="124">
        <v>7.1819999999999995E-2</v>
      </c>
      <c r="Q83" s="124">
        <v>1</v>
      </c>
    </row>
    <row r="84" spans="1:17">
      <c r="A84" s="53">
        <v>79</v>
      </c>
      <c r="B84" s="112">
        <v>3.9379999999999998E-2</v>
      </c>
      <c r="C84" s="112">
        <v>0</v>
      </c>
      <c r="D84" s="112">
        <v>6.6059999999999994E-2</v>
      </c>
      <c r="E84" s="112">
        <v>1</v>
      </c>
      <c r="F84" s="112">
        <v>0</v>
      </c>
      <c r="G84" s="112">
        <v>2.4500000000000001E-2</v>
      </c>
      <c r="H84" s="112">
        <v>0</v>
      </c>
      <c r="I84" s="112">
        <v>4.7260000000000003E-2</v>
      </c>
      <c r="J84" s="53">
        <v>1</v>
      </c>
      <c r="K84" s="53">
        <v>0</v>
      </c>
      <c r="L84" s="154">
        <v>0.52500000000000002</v>
      </c>
      <c r="M84" s="155">
        <v>69.599999999999994</v>
      </c>
      <c r="N84" s="154">
        <v>0</v>
      </c>
      <c r="O84" s="153">
        <v>0</v>
      </c>
      <c r="P84" s="124">
        <v>7.8664999999999999E-2</v>
      </c>
      <c r="Q84" s="124">
        <v>1</v>
      </c>
    </row>
    <row r="85" spans="1:17">
      <c r="A85" s="53">
        <v>80</v>
      </c>
      <c r="B85" s="112">
        <v>4.369E-2</v>
      </c>
      <c r="C85" s="112">
        <v>0</v>
      </c>
      <c r="D85" s="112">
        <v>6.923E-2</v>
      </c>
      <c r="E85" s="112">
        <v>1</v>
      </c>
      <c r="F85" s="112">
        <v>0</v>
      </c>
      <c r="G85" s="112">
        <v>2.7380000000000002E-2</v>
      </c>
      <c r="H85" s="112">
        <v>0</v>
      </c>
      <c r="I85" s="112">
        <v>4.9959999999999997E-2</v>
      </c>
      <c r="J85" s="53">
        <v>1</v>
      </c>
      <c r="K85" s="53">
        <v>0</v>
      </c>
      <c r="L85" s="154">
        <v>0.5</v>
      </c>
      <c r="M85" s="155">
        <v>70.3</v>
      </c>
      <c r="N85" s="154">
        <v>0</v>
      </c>
      <c r="O85" s="153">
        <v>0</v>
      </c>
      <c r="P85" s="124">
        <v>8.6305000000000007E-2</v>
      </c>
      <c r="Q85" s="124">
        <v>1</v>
      </c>
    </row>
    <row r="86" spans="1:17">
      <c r="A86" s="53">
        <v>81</v>
      </c>
      <c r="B86" s="112">
        <v>4.8469999999999999E-2</v>
      </c>
      <c r="C86" s="112">
        <v>0</v>
      </c>
      <c r="D86" s="112">
        <v>7.2559999999999999E-2</v>
      </c>
      <c r="E86" s="112">
        <v>1</v>
      </c>
      <c r="F86" s="112">
        <v>0</v>
      </c>
      <c r="G86" s="112">
        <v>3.0599999999999999E-2</v>
      </c>
      <c r="H86" s="112">
        <v>0</v>
      </c>
      <c r="I86" s="112">
        <v>5.28E-2</v>
      </c>
      <c r="J86" s="53">
        <v>1</v>
      </c>
      <c r="K86" s="53">
        <v>0</v>
      </c>
      <c r="L86" s="154">
        <v>0.47</v>
      </c>
      <c r="M86" s="155">
        <v>71.099999999999994</v>
      </c>
      <c r="N86" s="154">
        <v>0</v>
      </c>
      <c r="O86" s="153">
        <v>0</v>
      </c>
      <c r="P86" s="124">
        <v>9.4960000000000003E-2</v>
      </c>
      <c r="Q86" s="124">
        <v>1</v>
      </c>
    </row>
    <row r="87" spans="1:17">
      <c r="A87" s="53">
        <v>82</v>
      </c>
      <c r="B87" s="112">
        <v>5.3789999999999998E-2</v>
      </c>
      <c r="C87" s="112">
        <v>0</v>
      </c>
      <c r="D87" s="112">
        <v>7.6050000000000006E-2</v>
      </c>
      <c r="E87" s="112">
        <v>1</v>
      </c>
      <c r="F87" s="112">
        <v>0</v>
      </c>
      <c r="G87" s="112">
        <v>3.4189999999999998E-2</v>
      </c>
      <c r="H87" s="112">
        <v>0</v>
      </c>
      <c r="I87" s="112">
        <v>5.5809999999999998E-2</v>
      </c>
      <c r="J87" s="53">
        <v>1</v>
      </c>
      <c r="K87" s="53">
        <v>0</v>
      </c>
      <c r="L87" s="154">
        <v>0.45500000000000002</v>
      </c>
      <c r="M87" s="155">
        <v>71.8</v>
      </c>
      <c r="N87" s="154">
        <v>0</v>
      </c>
      <c r="O87" s="153">
        <v>0</v>
      </c>
      <c r="P87" s="124">
        <v>0.10483000000000001</v>
      </c>
      <c r="Q87" s="124">
        <v>1</v>
      </c>
    </row>
    <row r="88" spans="1:17">
      <c r="A88" s="53">
        <v>83</v>
      </c>
      <c r="B88" s="112">
        <v>5.9679999999999997E-2</v>
      </c>
      <c r="C88" s="112">
        <v>0</v>
      </c>
      <c r="D88" s="112">
        <v>7.9710000000000003E-2</v>
      </c>
      <c r="E88" s="112">
        <v>1</v>
      </c>
      <c r="F88" s="112">
        <v>0</v>
      </c>
      <c r="G88" s="112">
        <v>3.8210000000000001E-2</v>
      </c>
      <c r="H88" s="112">
        <v>0</v>
      </c>
      <c r="I88" s="112">
        <v>5.8999999999999997E-2</v>
      </c>
      <c r="J88" s="53">
        <v>1</v>
      </c>
      <c r="K88" s="53">
        <v>0</v>
      </c>
      <c r="L88" s="154">
        <v>0.435</v>
      </c>
      <c r="M88" s="155">
        <v>72.5</v>
      </c>
      <c r="N88" s="154">
        <v>0</v>
      </c>
      <c r="O88" s="153">
        <v>0</v>
      </c>
      <c r="P88" s="124">
        <v>0.11587</v>
      </c>
      <c r="Q88" s="124">
        <v>1</v>
      </c>
    </row>
    <row r="89" spans="1:17">
      <c r="A89" s="53">
        <v>84</v>
      </c>
      <c r="B89" s="112">
        <v>6.6210000000000005E-2</v>
      </c>
      <c r="C89" s="112">
        <v>0</v>
      </c>
      <c r="D89" s="112">
        <v>8.3549999999999999E-2</v>
      </c>
      <c r="E89" s="112">
        <v>1</v>
      </c>
      <c r="F89" s="112">
        <v>0</v>
      </c>
      <c r="G89" s="112">
        <v>4.2689999999999999E-2</v>
      </c>
      <c r="H89" s="112">
        <v>0</v>
      </c>
      <c r="I89" s="112">
        <v>6.2359999999999999E-2</v>
      </c>
      <c r="J89" s="53">
        <v>1</v>
      </c>
      <c r="K89" s="53">
        <v>0</v>
      </c>
      <c r="L89" s="154">
        <v>0.41</v>
      </c>
      <c r="M89" s="155">
        <v>73.3</v>
      </c>
      <c r="N89" s="154">
        <v>0</v>
      </c>
      <c r="O89" s="153">
        <v>0</v>
      </c>
      <c r="P89" s="124">
        <v>0.12787000000000001</v>
      </c>
      <c r="Q89" s="124">
        <v>1</v>
      </c>
    </row>
    <row r="90" spans="1:17">
      <c r="A90" s="53">
        <v>85</v>
      </c>
      <c r="B90" s="112">
        <v>7.3440000000000005E-2</v>
      </c>
      <c r="C90" s="112">
        <v>0</v>
      </c>
      <c r="D90" s="112">
        <v>8.7569999999999995E-2</v>
      </c>
      <c r="E90" s="112">
        <v>1</v>
      </c>
      <c r="F90" s="112">
        <v>0</v>
      </c>
      <c r="G90" s="112">
        <v>4.7690000000000003E-2</v>
      </c>
      <c r="H90" s="112">
        <v>0</v>
      </c>
      <c r="I90" s="112">
        <v>6.5920000000000006E-2</v>
      </c>
      <c r="J90" s="53">
        <v>1</v>
      </c>
      <c r="K90" s="53">
        <v>0</v>
      </c>
      <c r="L90" s="154">
        <v>0.39</v>
      </c>
      <c r="M90" s="155">
        <v>74</v>
      </c>
      <c r="N90" s="154">
        <v>0</v>
      </c>
      <c r="O90" s="153">
        <v>0</v>
      </c>
      <c r="P90" s="124">
        <v>0.14063500000000001</v>
      </c>
      <c r="Q90" s="124">
        <v>1</v>
      </c>
    </row>
    <row r="91" spans="1:17">
      <c r="A91" s="53">
        <v>86</v>
      </c>
      <c r="B91" s="112">
        <v>8.1439999999999999E-2</v>
      </c>
      <c r="C91" s="112">
        <v>0</v>
      </c>
      <c r="D91" s="112">
        <v>9.178E-2</v>
      </c>
      <c r="E91" s="112">
        <v>1</v>
      </c>
      <c r="F91" s="112">
        <v>0</v>
      </c>
      <c r="G91" s="112">
        <v>5.3260000000000002E-2</v>
      </c>
      <c r="H91" s="112">
        <v>0</v>
      </c>
      <c r="I91" s="112">
        <v>6.9669999999999996E-2</v>
      </c>
      <c r="J91" s="53">
        <v>1</v>
      </c>
      <c r="K91" s="53">
        <v>0</v>
      </c>
      <c r="L91" s="154">
        <v>0.37</v>
      </c>
      <c r="M91" s="155">
        <v>74.8</v>
      </c>
      <c r="N91" s="154">
        <v>0</v>
      </c>
      <c r="O91" s="153">
        <v>0</v>
      </c>
      <c r="P91" s="124">
        <v>0.15401500000000001</v>
      </c>
      <c r="Q91" s="124">
        <v>1</v>
      </c>
    </row>
    <row r="92" spans="1:17">
      <c r="A92" s="53">
        <v>87</v>
      </c>
      <c r="B92" s="112">
        <v>9.0260000000000007E-2</v>
      </c>
      <c r="C92" s="112">
        <v>0</v>
      </c>
      <c r="D92" s="112">
        <v>9.6189999999999998E-2</v>
      </c>
      <c r="E92" s="112">
        <v>1</v>
      </c>
      <c r="F92" s="112">
        <v>0</v>
      </c>
      <c r="G92" s="112">
        <v>5.9459999999999999E-2</v>
      </c>
      <c r="H92" s="112">
        <v>0</v>
      </c>
      <c r="I92" s="112">
        <v>7.3649999999999993E-2</v>
      </c>
      <c r="J92" s="53">
        <v>1</v>
      </c>
      <c r="K92" s="53">
        <v>0</v>
      </c>
      <c r="L92" s="154">
        <v>0.315</v>
      </c>
      <c r="M92" s="155">
        <v>75.5</v>
      </c>
      <c r="N92" s="154">
        <v>0</v>
      </c>
      <c r="O92" s="153">
        <v>0</v>
      </c>
      <c r="P92" s="124">
        <v>0.16795499999999999</v>
      </c>
      <c r="Q92" s="124">
        <v>1</v>
      </c>
    </row>
    <row r="93" spans="1:17">
      <c r="A93" s="53">
        <v>88</v>
      </c>
      <c r="B93" s="112">
        <v>9.9989999999999996E-2</v>
      </c>
      <c r="C93" s="112">
        <v>0</v>
      </c>
      <c r="D93" s="112">
        <v>0.10082000000000001</v>
      </c>
      <c r="E93" s="112">
        <v>1</v>
      </c>
      <c r="F93" s="112">
        <v>0</v>
      </c>
      <c r="G93" s="112">
        <v>6.6350000000000006E-2</v>
      </c>
      <c r="H93" s="112">
        <v>0</v>
      </c>
      <c r="I93" s="112">
        <v>7.7850000000000003E-2</v>
      </c>
      <c r="J93" s="53">
        <v>1</v>
      </c>
      <c r="K93" s="53">
        <v>0</v>
      </c>
      <c r="L93" s="154">
        <v>0.21000000000000002</v>
      </c>
      <c r="M93" s="155">
        <v>76.2</v>
      </c>
      <c r="N93" s="154">
        <v>0</v>
      </c>
      <c r="O93" s="153">
        <v>0</v>
      </c>
      <c r="P93" s="124">
        <v>0.18245500000000001</v>
      </c>
      <c r="Q93" s="124">
        <v>1</v>
      </c>
    </row>
    <row r="94" spans="1:17">
      <c r="A94" s="53">
        <v>89</v>
      </c>
      <c r="B94" s="112">
        <v>0.11069</v>
      </c>
      <c r="C94" s="112">
        <v>0</v>
      </c>
      <c r="D94" s="112">
        <v>0.10567</v>
      </c>
      <c r="E94" s="112">
        <v>1</v>
      </c>
      <c r="F94" s="112">
        <v>0</v>
      </c>
      <c r="G94" s="112">
        <v>7.3999999999999996E-2</v>
      </c>
      <c r="H94" s="112">
        <v>0</v>
      </c>
      <c r="I94" s="112">
        <v>8.2290000000000002E-2</v>
      </c>
      <c r="J94" s="53">
        <v>1</v>
      </c>
      <c r="K94" s="53">
        <v>0</v>
      </c>
      <c r="L94" s="154">
        <v>0.15</v>
      </c>
      <c r="M94" s="155">
        <v>77</v>
      </c>
      <c r="N94" s="154">
        <v>0</v>
      </c>
      <c r="O94" s="153">
        <v>0</v>
      </c>
      <c r="P94" s="124">
        <v>0.19761500000000001</v>
      </c>
      <c r="Q94" s="124">
        <v>1</v>
      </c>
    </row>
    <row r="95" spans="1:17">
      <c r="A95" s="53">
        <v>90</v>
      </c>
      <c r="B95" s="112">
        <v>0.12243999999999999</v>
      </c>
      <c r="C95" s="112">
        <v>0</v>
      </c>
      <c r="D95" s="112">
        <v>0.11075</v>
      </c>
      <c r="E95" s="112">
        <v>1</v>
      </c>
      <c r="F95" s="112">
        <v>0</v>
      </c>
      <c r="G95" s="112">
        <v>8.2479999999999998E-2</v>
      </c>
      <c r="H95" s="112">
        <v>0</v>
      </c>
      <c r="I95" s="112">
        <v>8.6980000000000002E-2</v>
      </c>
      <c r="J95" s="53">
        <v>1</v>
      </c>
      <c r="K95" s="53">
        <v>0</v>
      </c>
      <c r="L95" s="154">
        <v>0.13500000000000001</v>
      </c>
      <c r="M95" s="155">
        <v>77.7</v>
      </c>
      <c r="N95" s="154">
        <v>0</v>
      </c>
      <c r="O95" s="153">
        <v>0</v>
      </c>
      <c r="P95" s="124">
        <v>0.21364</v>
      </c>
      <c r="Q95" s="124">
        <v>1</v>
      </c>
    </row>
    <row r="96" spans="1:17">
      <c r="A96" s="53">
        <v>91</v>
      </c>
      <c r="B96" s="112">
        <v>0.13532</v>
      </c>
      <c r="C96" s="112">
        <v>0</v>
      </c>
      <c r="D96" s="112">
        <v>0.11608</v>
      </c>
      <c r="E96" s="112">
        <v>1</v>
      </c>
      <c r="F96" s="112">
        <v>0</v>
      </c>
      <c r="G96" s="112">
        <v>9.1859999999999997E-2</v>
      </c>
      <c r="H96" s="112">
        <v>0</v>
      </c>
      <c r="I96" s="112">
        <v>9.1939999999999994E-2</v>
      </c>
      <c r="J96" s="53">
        <v>1</v>
      </c>
      <c r="K96" s="53">
        <v>0</v>
      </c>
      <c r="L96" s="154">
        <v>0.115</v>
      </c>
      <c r="M96" s="155">
        <v>78.5</v>
      </c>
      <c r="N96" s="154">
        <v>0</v>
      </c>
      <c r="O96" s="153">
        <v>0</v>
      </c>
      <c r="P96" s="124">
        <v>0.23089499999999999</v>
      </c>
      <c r="Q96" s="124">
        <v>1</v>
      </c>
    </row>
    <row r="97" spans="1:17">
      <c r="A97" s="53">
        <v>92</v>
      </c>
      <c r="B97" s="112">
        <v>0.14940000000000001</v>
      </c>
      <c r="C97" s="112">
        <v>0</v>
      </c>
      <c r="D97" s="112">
        <v>0.12167</v>
      </c>
      <c r="E97" s="112">
        <v>1</v>
      </c>
      <c r="F97" s="112">
        <v>0</v>
      </c>
      <c r="G97" s="112">
        <v>0.10222000000000001</v>
      </c>
      <c r="H97" s="112">
        <v>0</v>
      </c>
      <c r="I97" s="112">
        <v>9.7180000000000002E-2</v>
      </c>
      <c r="J97" s="53">
        <v>1</v>
      </c>
      <c r="K97" s="53">
        <v>0</v>
      </c>
      <c r="L97" s="154">
        <v>0.11</v>
      </c>
      <c r="M97" s="155">
        <v>79.2</v>
      </c>
      <c r="N97" s="154">
        <v>0</v>
      </c>
      <c r="O97" s="153">
        <v>0</v>
      </c>
      <c r="P97" s="124">
        <v>0.25006</v>
      </c>
      <c r="Q97" s="124">
        <v>1</v>
      </c>
    </row>
    <row r="98" spans="1:17">
      <c r="A98" s="53">
        <v>93</v>
      </c>
      <c r="B98" s="112">
        <v>0.16475000000000001</v>
      </c>
      <c r="C98" s="112">
        <v>0</v>
      </c>
      <c r="D98" s="112">
        <v>0.12751999999999999</v>
      </c>
      <c r="E98" s="112">
        <v>1</v>
      </c>
      <c r="F98" s="112">
        <v>0</v>
      </c>
      <c r="G98" s="112">
        <v>0.11364</v>
      </c>
      <c r="H98" s="112">
        <v>0</v>
      </c>
      <c r="I98" s="112">
        <v>0.10272000000000001</v>
      </c>
      <c r="J98" s="53">
        <v>1</v>
      </c>
      <c r="K98" s="53">
        <v>0</v>
      </c>
      <c r="L98" s="154">
        <v>0.1</v>
      </c>
      <c r="M98" s="155">
        <v>79.900000000000006</v>
      </c>
      <c r="N98" s="154">
        <v>0</v>
      </c>
      <c r="O98" s="153">
        <v>0</v>
      </c>
      <c r="P98" s="124">
        <v>0.27277000000000001</v>
      </c>
      <c r="Q98" s="124">
        <v>1</v>
      </c>
    </row>
    <row r="99" spans="1:17">
      <c r="A99" s="53">
        <v>94</v>
      </c>
      <c r="B99" s="112">
        <v>0.18142</v>
      </c>
      <c r="C99" s="112">
        <v>0</v>
      </c>
      <c r="D99" s="112">
        <v>0.13364999999999999</v>
      </c>
      <c r="E99" s="112">
        <v>1</v>
      </c>
      <c r="F99" s="112">
        <v>0</v>
      </c>
      <c r="G99" s="112">
        <v>0.12619</v>
      </c>
      <c r="H99" s="112">
        <v>0</v>
      </c>
      <c r="I99" s="112">
        <v>0.10858</v>
      </c>
      <c r="J99" s="53">
        <v>1</v>
      </c>
      <c r="K99" s="53">
        <v>0</v>
      </c>
      <c r="L99" s="154">
        <v>0.09</v>
      </c>
      <c r="M99" s="155">
        <v>80.7</v>
      </c>
      <c r="N99" s="154">
        <v>0</v>
      </c>
      <c r="O99" s="153">
        <v>0</v>
      </c>
      <c r="P99" s="124">
        <v>0.30259999999999998</v>
      </c>
      <c r="Q99" s="124">
        <v>1</v>
      </c>
    </row>
    <row r="100" spans="1:17">
      <c r="A100" s="53">
        <v>95</v>
      </c>
      <c r="B100" s="112">
        <v>0.19949</v>
      </c>
      <c r="C100" s="112">
        <v>0</v>
      </c>
      <c r="D100" s="112">
        <v>0.14008000000000001</v>
      </c>
      <c r="E100" s="112">
        <v>1</v>
      </c>
      <c r="F100" s="112">
        <v>0</v>
      </c>
      <c r="G100" s="112">
        <v>0.13994000000000001</v>
      </c>
      <c r="H100" s="112">
        <v>0</v>
      </c>
      <c r="I100" s="112">
        <v>0.11477</v>
      </c>
      <c r="J100" s="53">
        <v>1</v>
      </c>
      <c r="K100" s="53">
        <v>0</v>
      </c>
      <c r="L100" s="154">
        <v>6.5000000000000002E-2</v>
      </c>
      <c r="M100" s="155">
        <v>81.400000000000006</v>
      </c>
      <c r="N100" s="154">
        <v>0</v>
      </c>
      <c r="O100" s="153">
        <v>0</v>
      </c>
      <c r="P100" s="124">
        <v>0.34644000000000003</v>
      </c>
      <c r="Q100" s="124">
        <v>1</v>
      </c>
    </row>
    <row r="101" spans="1:17">
      <c r="A101" s="53">
        <v>96</v>
      </c>
      <c r="B101" s="112">
        <v>0.21897</v>
      </c>
      <c r="C101" s="112">
        <v>0</v>
      </c>
      <c r="D101" s="112">
        <v>0.14682000000000001</v>
      </c>
      <c r="E101" s="112">
        <v>1</v>
      </c>
      <c r="F101" s="112">
        <v>0</v>
      </c>
      <c r="G101" s="112">
        <v>0.15497</v>
      </c>
      <c r="H101" s="112">
        <v>0</v>
      </c>
      <c r="I101" s="112">
        <v>0.12131</v>
      </c>
      <c r="J101" s="53">
        <v>1</v>
      </c>
      <c r="K101" s="53">
        <v>0</v>
      </c>
      <c r="L101" s="154">
        <v>0.04</v>
      </c>
      <c r="M101" s="155">
        <v>82.2</v>
      </c>
      <c r="N101" s="154">
        <v>0</v>
      </c>
      <c r="O101" s="153">
        <v>0</v>
      </c>
      <c r="P101" s="124">
        <v>0.417435</v>
      </c>
      <c r="Q101" s="124">
        <v>1</v>
      </c>
    </row>
    <row r="102" spans="1:17">
      <c r="A102" s="53">
        <v>97</v>
      </c>
      <c r="B102" s="112">
        <v>0.23991000000000001</v>
      </c>
      <c r="C102" s="112">
        <v>0</v>
      </c>
      <c r="D102" s="112">
        <v>0.15387999999999999</v>
      </c>
      <c r="E102" s="112">
        <v>1</v>
      </c>
      <c r="F102" s="112">
        <v>0</v>
      </c>
      <c r="G102" s="112">
        <v>0.17133000000000001</v>
      </c>
      <c r="H102" s="112">
        <v>0</v>
      </c>
      <c r="I102" s="112">
        <v>0.12823000000000001</v>
      </c>
      <c r="J102" s="53">
        <v>1</v>
      </c>
      <c r="K102" s="53">
        <v>0</v>
      </c>
      <c r="L102" s="154">
        <v>1.4999999999999999E-2</v>
      </c>
      <c r="M102" s="155">
        <v>82.9</v>
      </c>
      <c r="N102" s="154">
        <v>0</v>
      </c>
      <c r="O102" s="153">
        <v>0</v>
      </c>
      <c r="P102" s="124">
        <v>0.53912000000000004</v>
      </c>
      <c r="Q102" s="124">
        <v>1</v>
      </c>
    </row>
    <row r="103" spans="1:17">
      <c r="A103" s="53">
        <v>98</v>
      </c>
      <c r="B103" s="112">
        <v>0.26229000000000002</v>
      </c>
      <c r="C103" s="112">
        <v>0</v>
      </c>
      <c r="D103" s="112">
        <v>0.16128999999999999</v>
      </c>
      <c r="E103" s="112">
        <v>1</v>
      </c>
      <c r="F103" s="112">
        <v>0</v>
      </c>
      <c r="G103" s="112">
        <v>0.18908</v>
      </c>
      <c r="H103" s="112">
        <v>0</v>
      </c>
      <c r="I103" s="112">
        <v>0.13553999999999999</v>
      </c>
      <c r="J103" s="53">
        <v>1</v>
      </c>
      <c r="K103" s="53">
        <v>0</v>
      </c>
      <c r="L103" s="154">
        <v>5.0000000000000001E-3</v>
      </c>
      <c r="M103" s="155">
        <v>83.6</v>
      </c>
      <c r="N103" s="154">
        <v>0</v>
      </c>
      <c r="O103" s="153">
        <v>0</v>
      </c>
      <c r="P103" s="124">
        <v>0.74455499999999997</v>
      </c>
      <c r="Q103" s="124">
        <v>1</v>
      </c>
    </row>
    <row r="104" spans="1:17">
      <c r="A104" s="53">
        <v>99</v>
      </c>
      <c r="B104" s="112">
        <v>0.28610000000000002</v>
      </c>
      <c r="C104" s="112">
        <v>0</v>
      </c>
      <c r="D104" s="112">
        <v>0.16904</v>
      </c>
      <c r="E104" s="112">
        <v>1</v>
      </c>
      <c r="F104" s="112">
        <v>0</v>
      </c>
      <c r="G104" s="112">
        <v>0.20824000000000001</v>
      </c>
      <c r="H104" s="112">
        <v>0</v>
      </c>
      <c r="I104" s="112">
        <v>0.14327000000000001</v>
      </c>
      <c r="J104" s="53">
        <v>1</v>
      </c>
      <c r="K104" s="53">
        <v>0</v>
      </c>
      <c r="L104" s="154">
        <v>0</v>
      </c>
      <c r="M104" s="155">
        <v>84.4</v>
      </c>
      <c r="N104" s="154">
        <v>0</v>
      </c>
      <c r="O104" s="153">
        <v>0</v>
      </c>
      <c r="P104" s="124">
        <v>1</v>
      </c>
      <c r="Q104" s="124">
        <v>1</v>
      </c>
    </row>
    <row r="105" spans="1:17">
      <c r="A105" s="53">
        <v>100</v>
      </c>
      <c r="B105" s="112">
        <v>0.31125999999999998</v>
      </c>
      <c r="C105" s="112">
        <v>0</v>
      </c>
      <c r="D105" s="112">
        <v>0.17718</v>
      </c>
      <c r="E105" s="112">
        <v>1</v>
      </c>
      <c r="F105" s="112">
        <v>0</v>
      </c>
      <c r="G105" s="112">
        <v>0.22883000000000001</v>
      </c>
      <c r="H105" s="112">
        <v>0</v>
      </c>
      <c r="I105" s="112">
        <v>0.15143999999999999</v>
      </c>
      <c r="J105" s="53">
        <v>1</v>
      </c>
      <c r="K105" s="53">
        <v>0</v>
      </c>
      <c r="L105" s="154">
        <v>0</v>
      </c>
      <c r="M105" s="155">
        <v>85.1</v>
      </c>
      <c r="N105" s="154">
        <v>0</v>
      </c>
      <c r="O105" s="153">
        <v>0</v>
      </c>
      <c r="P105" s="124">
        <v>1</v>
      </c>
      <c r="Q105" s="124">
        <v>1</v>
      </c>
    </row>
    <row r="106" spans="1:17">
      <c r="B106"/>
      <c r="C106"/>
      <c r="D106"/>
      <c r="E106"/>
      <c r="F106"/>
      <c r="G106"/>
      <c r="H106"/>
      <c r="I106"/>
      <c r="L106"/>
      <c r="P106"/>
      <c r="Q106"/>
    </row>
    <row r="107" spans="1:17">
      <c r="B107"/>
      <c r="C107"/>
      <c r="D107"/>
      <c r="E107"/>
      <c r="F107"/>
      <c r="G107"/>
      <c r="H107"/>
      <c r="I107"/>
      <c r="L107"/>
      <c r="P107"/>
      <c r="Q107"/>
    </row>
    <row r="108" spans="1:17">
      <c r="B108"/>
      <c r="C108"/>
      <c r="D108"/>
      <c r="E108"/>
      <c r="F108"/>
      <c r="G108"/>
      <c r="H108"/>
      <c r="I108"/>
      <c r="L108"/>
      <c r="P108"/>
      <c r="Q108"/>
    </row>
    <row r="109" spans="1:17">
      <c r="B109"/>
      <c r="C109"/>
      <c r="D109"/>
      <c r="E109"/>
      <c r="F109"/>
      <c r="G109"/>
      <c r="H109"/>
      <c r="I109"/>
      <c r="L109"/>
      <c r="P109"/>
      <c r="Q109"/>
    </row>
    <row r="110" spans="1:17">
      <c r="B110"/>
      <c r="C110"/>
      <c r="D110"/>
      <c r="E110"/>
      <c r="F110"/>
      <c r="G110"/>
      <c r="H110"/>
      <c r="I110"/>
      <c r="L110"/>
      <c r="P110"/>
      <c r="Q110"/>
    </row>
    <row r="111" spans="1:17">
      <c r="B111"/>
      <c r="C111"/>
      <c r="D111"/>
      <c r="E111"/>
      <c r="F111"/>
      <c r="G111"/>
      <c r="H111"/>
      <c r="I111"/>
      <c r="L111"/>
      <c r="P111"/>
      <c r="Q111"/>
    </row>
    <row r="112" spans="1:17">
      <c r="B112"/>
      <c r="C112"/>
      <c r="D112"/>
      <c r="E112"/>
      <c r="F112"/>
      <c r="G112"/>
      <c r="H112"/>
      <c r="I112"/>
      <c r="L112"/>
      <c r="P112"/>
      <c r="Q112"/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</sheetData>
  <printOptions horizontalCentered="1" verticalCentered="1"/>
  <pageMargins left="0" right="0" top="0" bottom="0" header="0.31496062992125984" footer="0.31496062992125984"/>
  <pageSetup scale="7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 tint="0.89999084444715716"/>
  </sheetPr>
  <dimension ref="A1:Q256"/>
  <sheetViews>
    <sheetView zoomScale="80" zoomScaleNormal="80" workbookViewId="0">
      <selection activeCell="I21" sqref="I21"/>
    </sheetView>
  </sheetViews>
  <sheetFormatPr baseColWidth="10" defaultColWidth="11.5" defaultRowHeight="14.25"/>
  <cols>
    <col min="1" max="1" width="5.125" customWidth="1"/>
    <col min="2" max="4" width="10.5" bestFit="1" customWidth="1"/>
    <col min="5" max="5" width="12" bestFit="1" customWidth="1"/>
    <col min="6" max="6" width="13.375" bestFit="1" customWidth="1"/>
    <col min="7" max="7" width="10.5" bestFit="1" customWidth="1"/>
    <col min="8" max="8" width="9.25" bestFit="1" customWidth="1"/>
    <col min="9" max="9" width="9.625" bestFit="1" customWidth="1"/>
    <col min="10" max="10" width="11.5" customWidth="1"/>
    <col min="11" max="11" width="10.5" customWidth="1"/>
    <col min="13" max="13" width="6.875" style="146" customWidth="1"/>
    <col min="14" max="14" width="10.25" style="15" customWidth="1"/>
    <col min="15" max="15" width="8.75" style="146" bestFit="1" customWidth="1"/>
    <col min="16" max="16" width="12.125" customWidth="1"/>
    <col min="17" max="17" width="13.375" customWidth="1"/>
    <col min="266" max="266" width="12.5" bestFit="1" customWidth="1"/>
    <col min="522" max="522" width="12.5" bestFit="1" customWidth="1"/>
    <col min="778" max="778" width="12.5" bestFit="1" customWidth="1"/>
    <col min="1034" max="1034" width="12.5" bestFit="1" customWidth="1"/>
    <col min="1290" max="1290" width="12.5" bestFit="1" customWidth="1"/>
    <col min="1546" max="1546" width="12.5" bestFit="1" customWidth="1"/>
    <col min="1802" max="1802" width="12.5" bestFit="1" customWidth="1"/>
    <col min="2058" max="2058" width="12.5" bestFit="1" customWidth="1"/>
    <col min="2314" max="2314" width="12.5" bestFit="1" customWidth="1"/>
    <col min="2570" max="2570" width="12.5" bestFit="1" customWidth="1"/>
    <col min="2826" max="2826" width="12.5" bestFit="1" customWidth="1"/>
    <col min="3082" max="3082" width="12.5" bestFit="1" customWidth="1"/>
    <col min="3338" max="3338" width="12.5" bestFit="1" customWidth="1"/>
    <col min="3594" max="3594" width="12.5" bestFit="1" customWidth="1"/>
    <col min="3850" max="3850" width="12.5" bestFit="1" customWidth="1"/>
    <col min="4106" max="4106" width="12.5" bestFit="1" customWidth="1"/>
    <col min="4362" max="4362" width="12.5" bestFit="1" customWidth="1"/>
    <col min="4618" max="4618" width="12.5" bestFit="1" customWidth="1"/>
    <col min="4874" max="4874" width="12.5" bestFit="1" customWidth="1"/>
    <col min="5130" max="5130" width="12.5" bestFit="1" customWidth="1"/>
    <col min="5386" max="5386" width="12.5" bestFit="1" customWidth="1"/>
    <col min="5642" max="5642" width="12.5" bestFit="1" customWidth="1"/>
    <col min="5898" max="5898" width="12.5" bestFit="1" customWidth="1"/>
    <col min="6154" max="6154" width="12.5" bestFit="1" customWidth="1"/>
    <col min="6410" max="6410" width="12.5" bestFit="1" customWidth="1"/>
    <col min="6666" max="6666" width="12.5" bestFit="1" customWidth="1"/>
    <col min="6922" max="6922" width="12.5" bestFit="1" customWidth="1"/>
    <col min="7178" max="7178" width="12.5" bestFit="1" customWidth="1"/>
    <col min="7434" max="7434" width="12.5" bestFit="1" customWidth="1"/>
    <col min="7690" max="7690" width="12.5" bestFit="1" customWidth="1"/>
    <col min="7946" max="7946" width="12.5" bestFit="1" customWidth="1"/>
    <col min="8202" max="8202" width="12.5" bestFit="1" customWidth="1"/>
    <col min="8458" max="8458" width="12.5" bestFit="1" customWidth="1"/>
    <col min="8714" max="8714" width="12.5" bestFit="1" customWidth="1"/>
    <col min="8970" max="8970" width="12.5" bestFit="1" customWidth="1"/>
    <col min="9226" max="9226" width="12.5" bestFit="1" customWidth="1"/>
    <col min="9482" max="9482" width="12.5" bestFit="1" customWidth="1"/>
    <col min="9738" max="9738" width="12.5" bestFit="1" customWidth="1"/>
    <col min="9994" max="9994" width="12.5" bestFit="1" customWidth="1"/>
    <col min="10250" max="10250" width="12.5" bestFit="1" customWidth="1"/>
    <col min="10506" max="10506" width="12.5" bestFit="1" customWidth="1"/>
    <col min="10762" max="10762" width="12.5" bestFit="1" customWidth="1"/>
    <col min="11018" max="11018" width="12.5" bestFit="1" customWidth="1"/>
    <col min="11274" max="11274" width="12.5" bestFit="1" customWidth="1"/>
    <col min="11530" max="11530" width="12.5" bestFit="1" customWidth="1"/>
    <col min="11786" max="11786" width="12.5" bestFit="1" customWidth="1"/>
    <col min="12042" max="12042" width="12.5" bestFit="1" customWidth="1"/>
    <col min="12298" max="12298" width="12.5" bestFit="1" customWidth="1"/>
    <col min="12554" max="12554" width="12.5" bestFit="1" customWidth="1"/>
    <col min="12810" max="12810" width="12.5" bestFit="1" customWidth="1"/>
    <col min="13066" max="13066" width="12.5" bestFit="1" customWidth="1"/>
    <col min="13322" max="13322" width="12.5" bestFit="1" customWidth="1"/>
    <col min="13578" max="13578" width="12.5" bestFit="1" customWidth="1"/>
    <col min="13834" max="13834" width="12.5" bestFit="1" customWidth="1"/>
    <col min="14090" max="14090" width="12.5" bestFit="1" customWidth="1"/>
    <col min="14346" max="14346" width="12.5" bestFit="1" customWidth="1"/>
    <col min="14602" max="14602" width="12.5" bestFit="1" customWidth="1"/>
    <col min="14858" max="14858" width="12.5" bestFit="1" customWidth="1"/>
    <col min="15114" max="15114" width="12.5" bestFit="1" customWidth="1"/>
    <col min="15370" max="15370" width="12.5" bestFit="1" customWidth="1"/>
    <col min="15626" max="15626" width="12.5" bestFit="1" customWidth="1"/>
    <col min="15882" max="15882" width="12.5" bestFit="1" customWidth="1"/>
    <col min="16138" max="16138" width="12.5" bestFit="1" customWidth="1"/>
  </cols>
  <sheetData>
    <row r="1" spans="1:17" ht="18">
      <c r="A1" s="125" t="s">
        <v>199</v>
      </c>
      <c r="B1" s="15"/>
      <c r="C1" s="113"/>
      <c r="D1" s="15"/>
      <c r="E1" s="113"/>
      <c r="G1" s="5"/>
      <c r="I1" s="5"/>
      <c r="J1" s="113"/>
      <c r="K1" s="113"/>
      <c r="L1" s="15"/>
      <c r="M1" s="37"/>
      <c r="O1" s="37"/>
      <c r="P1" s="15"/>
      <c r="Q1" s="113"/>
    </row>
    <row r="2" spans="1:17" ht="15">
      <c r="A2" s="116"/>
      <c r="B2" s="15"/>
      <c r="C2" s="113"/>
      <c r="D2" s="15"/>
      <c r="E2" s="114"/>
      <c r="F2" s="12"/>
      <c r="G2" s="5"/>
      <c r="J2" s="114"/>
      <c r="K2" s="114"/>
      <c r="L2" s="15"/>
      <c r="M2" s="37"/>
      <c r="O2" s="37"/>
      <c r="P2" s="15"/>
      <c r="Q2" s="113"/>
    </row>
    <row r="3" spans="1:17" ht="15">
      <c r="A3" s="116"/>
      <c r="B3" s="117"/>
      <c r="C3" s="117"/>
      <c r="D3" s="15"/>
      <c r="E3" s="114"/>
      <c r="F3" s="12"/>
      <c r="G3" s="14"/>
      <c r="H3" s="13"/>
      <c r="J3" s="114"/>
      <c r="K3" s="115"/>
      <c r="L3" s="15"/>
      <c r="M3" s="37"/>
      <c r="O3" s="37"/>
      <c r="P3" s="15"/>
      <c r="Q3" s="113"/>
    </row>
    <row r="4" spans="1:17" s="41" customFormat="1" ht="45">
      <c r="A4" s="98" t="s">
        <v>99</v>
      </c>
      <c r="B4" s="111" t="s">
        <v>104</v>
      </c>
      <c r="C4" s="111" t="s">
        <v>105</v>
      </c>
      <c r="D4" s="111" t="s">
        <v>106</v>
      </c>
      <c r="E4" s="98" t="s">
        <v>111</v>
      </c>
      <c r="F4" s="111" t="s">
        <v>112</v>
      </c>
      <c r="G4" s="111" t="s">
        <v>108</v>
      </c>
      <c r="H4" s="111" t="s">
        <v>109</v>
      </c>
      <c r="I4" s="111" t="s">
        <v>110</v>
      </c>
      <c r="J4" s="98" t="s">
        <v>113</v>
      </c>
      <c r="K4" s="98" t="s">
        <v>115</v>
      </c>
      <c r="L4" s="142" t="s">
        <v>202</v>
      </c>
      <c r="M4" s="98" t="s">
        <v>204</v>
      </c>
      <c r="N4" s="98" t="s">
        <v>203</v>
      </c>
      <c r="O4" s="98" t="s">
        <v>205</v>
      </c>
      <c r="P4" s="111" t="s">
        <v>102</v>
      </c>
      <c r="Q4" s="111" t="s">
        <v>103</v>
      </c>
    </row>
    <row r="5" spans="1:17">
      <c r="A5" s="118">
        <v>0</v>
      </c>
      <c r="B5" s="112">
        <v>0</v>
      </c>
      <c r="C5" s="112">
        <v>0</v>
      </c>
      <c r="D5" s="112">
        <v>0</v>
      </c>
      <c r="E5" s="122">
        <v>0</v>
      </c>
      <c r="F5" s="123">
        <v>0</v>
      </c>
      <c r="G5" s="112">
        <v>0</v>
      </c>
      <c r="H5" s="119">
        <v>0</v>
      </c>
      <c r="I5" s="53">
        <v>0</v>
      </c>
      <c r="J5" s="122">
        <v>0</v>
      </c>
      <c r="K5" s="124">
        <v>0</v>
      </c>
      <c r="L5" s="112">
        <v>0</v>
      </c>
      <c r="M5" s="143">
        <v>0</v>
      </c>
      <c r="N5" s="112">
        <v>0</v>
      </c>
      <c r="O5" s="143">
        <v>1</v>
      </c>
      <c r="P5" s="112">
        <v>2.2550000000000001E-3</v>
      </c>
      <c r="Q5" s="112">
        <v>2.2550000000000001E-3</v>
      </c>
    </row>
    <row r="6" spans="1:17">
      <c r="A6" s="118">
        <v>1</v>
      </c>
      <c r="B6" s="112">
        <v>0</v>
      </c>
      <c r="C6" s="112">
        <v>0</v>
      </c>
      <c r="D6" s="112">
        <v>0</v>
      </c>
      <c r="E6" s="122">
        <v>0</v>
      </c>
      <c r="F6" s="123">
        <v>0</v>
      </c>
      <c r="G6" s="112">
        <v>0</v>
      </c>
      <c r="H6" s="119">
        <v>0</v>
      </c>
      <c r="I6" s="53">
        <v>0</v>
      </c>
      <c r="J6" s="122">
        <v>0</v>
      </c>
      <c r="K6" s="124">
        <v>0</v>
      </c>
      <c r="L6" s="112">
        <v>0</v>
      </c>
      <c r="M6" s="143">
        <v>0</v>
      </c>
      <c r="N6" s="112">
        <v>0</v>
      </c>
      <c r="O6" s="143">
        <v>1</v>
      </c>
      <c r="P6" s="112">
        <v>9.3499999999999996E-4</v>
      </c>
      <c r="Q6" s="112">
        <v>9.3499999999999996E-4</v>
      </c>
    </row>
    <row r="7" spans="1:17">
      <c r="A7" s="118">
        <v>2</v>
      </c>
      <c r="B7" s="112">
        <v>0</v>
      </c>
      <c r="C7" s="112">
        <v>0</v>
      </c>
      <c r="D7" s="112">
        <v>0</v>
      </c>
      <c r="E7" s="122">
        <v>0</v>
      </c>
      <c r="F7" s="123">
        <v>0</v>
      </c>
      <c r="G7" s="112">
        <v>0</v>
      </c>
      <c r="H7" s="119">
        <v>0</v>
      </c>
      <c r="I7" s="53">
        <v>0</v>
      </c>
      <c r="J7" s="122">
        <v>0</v>
      </c>
      <c r="K7" s="124">
        <v>0</v>
      </c>
      <c r="L7" s="112">
        <v>0</v>
      </c>
      <c r="M7" s="143">
        <v>0</v>
      </c>
      <c r="N7" s="112">
        <v>0</v>
      </c>
      <c r="O7" s="143">
        <v>1</v>
      </c>
      <c r="P7" s="112">
        <v>8.9499999999999996E-4</v>
      </c>
      <c r="Q7" s="112">
        <v>8.9499999999999996E-4</v>
      </c>
    </row>
    <row r="8" spans="1:17">
      <c r="A8" s="118">
        <v>3</v>
      </c>
      <c r="B8" s="112">
        <v>0</v>
      </c>
      <c r="C8" s="112">
        <v>0</v>
      </c>
      <c r="D8" s="112">
        <v>0</v>
      </c>
      <c r="E8" s="122">
        <v>0</v>
      </c>
      <c r="F8" s="123">
        <v>0</v>
      </c>
      <c r="G8" s="112">
        <v>0</v>
      </c>
      <c r="H8" s="119">
        <v>0</v>
      </c>
      <c r="I8" s="53">
        <v>0</v>
      </c>
      <c r="J8" s="122">
        <v>0</v>
      </c>
      <c r="K8" s="124">
        <v>0</v>
      </c>
      <c r="L8" s="112">
        <v>0</v>
      </c>
      <c r="M8" s="143">
        <v>0</v>
      </c>
      <c r="N8" s="112">
        <v>0</v>
      </c>
      <c r="O8" s="143">
        <v>1</v>
      </c>
      <c r="P8" s="112">
        <v>8.7500000000000002E-4</v>
      </c>
      <c r="Q8" s="112">
        <v>8.7500000000000002E-4</v>
      </c>
    </row>
    <row r="9" spans="1:17">
      <c r="A9" s="118">
        <v>4</v>
      </c>
      <c r="B9" s="112">
        <v>0</v>
      </c>
      <c r="C9" s="112">
        <v>0</v>
      </c>
      <c r="D9" s="112">
        <v>0</v>
      </c>
      <c r="E9" s="122">
        <v>0</v>
      </c>
      <c r="F9" s="123">
        <v>0</v>
      </c>
      <c r="G9" s="112">
        <v>0</v>
      </c>
      <c r="H9" s="119">
        <v>0</v>
      </c>
      <c r="I9" s="53">
        <v>0</v>
      </c>
      <c r="J9" s="122">
        <v>0</v>
      </c>
      <c r="K9" s="124">
        <v>0</v>
      </c>
      <c r="L9" s="112">
        <v>0</v>
      </c>
      <c r="M9" s="143">
        <v>0</v>
      </c>
      <c r="N9" s="112">
        <v>0</v>
      </c>
      <c r="O9" s="143">
        <v>1</v>
      </c>
      <c r="P9" s="112">
        <v>8.4999999999999995E-4</v>
      </c>
      <c r="Q9" s="112">
        <v>8.4999999999999995E-4</v>
      </c>
    </row>
    <row r="10" spans="1:17">
      <c r="A10" s="118">
        <v>5</v>
      </c>
      <c r="B10" s="112">
        <v>0</v>
      </c>
      <c r="C10" s="112">
        <v>0</v>
      </c>
      <c r="D10" s="112">
        <v>0</v>
      </c>
      <c r="E10" s="122">
        <v>0</v>
      </c>
      <c r="F10" s="123">
        <v>0</v>
      </c>
      <c r="G10" s="112">
        <v>0</v>
      </c>
      <c r="H10" s="119">
        <v>0</v>
      </c>
      <c r="I10" s="53">
        <v>0</v>
      </c>
      <c r="J10" s="122">
        <v>0</v>
      </c>
      <c r="K10" s="124">
        <v>0</v>
      </c>
      <c r="L10" s="112">
        <v>0</v>
      </c>
      <c r="M10" s="143">
        <v>0</v>
      </c>
      <c r="N10" s="112">
        <v>0</v>
      </c>
      <c r="O10" s="143">
        <v>1</v>
      </c>
      <c r="P10" s="112">
        <v>8.1499999999999997E-4</v>
      </c>
      <c r="Q10" s="112">
        <v>8.1499999999999997E-4</v>
      </c>
    </row>
    <row r="11" spans="1:17">
      <c r="A11" s="118">
        <v>6</v>
      </c>
      <c r="B11" s="112">
        <v>0</v>
      </c>
      <c r="C11" s="112">
        <v>0</v>
      </c>
      <c r="D11" s="112">
        <v>0</v>
      </c>
      <c r="E11" s="122">
        <v>0</v>
      </c>
      <c r="F11" s="123">
        <v>0</v>
      </c>
      <c r="G11" s="112">
        <v>0</v>
      </c>
      <c r="H11" s="119">
        <v>0</v>
      </c>
      <c r="I11" s="53">
        <v>0</v>
      </c>
      <c r="J11" s="122">
        <v>0</v>
      </c>
      <c r="K11" s="124">
        <v>0</v>
      </c>
      <c r="L11" s="112">
        <v>0</v>
      </c>
      <c r="M11" s="143">
        <v>0</v>
      </c>
      <c r="N11" s="112">
        <v>0</v>
      </c>
      <c r="O11" s="143">
        <v>1</v>
      </c>
      <c r="P11" s="112">
        <v>7.7999999999999999E-4</v>
      </c>
      <c r="Q11" s="112">
        <v>7.7999999999999999E-4</v>
      </c>
    </row>
    <row r="12" spans="1:17">
      <c r="A12" s="118">
        <v>7</v>
      </c>
      <c r="B12" s="112">
        <v>0</v>
      </c>
      <c r="C12" s="112">
        <v>0</v>
      </c>
      <c r="D12" s="112">
        <v>0</v>
      </c>
      <c r="E12" s="122">
        <v>0</v>
      </c>
      <c r="F12" s="123">
        <v>0</v>
      </c>
      <c r="G12" s="112">
        <v>0</v>
      </c>
      <c r="H12" s="119">
        <v>0</v>
      </c>
      <c r="I12" s="53">
        <v>0</v>
      </c>
      <c r="J12" s="122">
        <v>0</v>
      </c>
      <c r="K12" s="124">
        <v>0</v>
      </c>
      <c r="L12" s="112">
        <v>0</v>
      </c>
      <c r="M12" s="143">
        <v>0</v>
      </c>
      <c r="N12" s="112">
        <v>0</v>
      </c>
      <c r="O12" s="143">
        <v>1</v>
      </c>
      <c r="P12" s="112">
        <v>7.45E-4</v>
      </c>
      <c r="Q12" s="112">
        <v>7.45E-4</v>
      </c>
    </row>
    <row r="13" spans="1:17">
      <c r="A13" s="118">
        <v>8</v>
      </c>
      <c r="B13" s="112">
        <v>0</v>
      </c>
      <c r="C13" s="112">
        <v>0</v>
      </c>
      <c r="D13" s="112">
        <v>0</v>
      </c>
      <c r="E13" s="122">
        <v>0</v>
      </c>
      <c r="F13" s="123">
        <v>0</v>
      </c>
      <c r="G13" s="112">
        <v>0</v>
      </c>
      <c r="H13" s="119">
        <v>0</v>
      </c>
      <c r="I13" s="53">
        <v>0</v>
      </c>
      <c r="J13" s="122">
        <v>0</v>
      </c>
      <c r="K13" s="124">
        <v>0</v>
      </c>
      <c r="L13" s="112">
        <v>0</v>
      </c>
      <c r="M13" s="143">
        <v>0</v>
      </c>
      <c r="N13" s="112">
        <v>0</v>
      </c>
      <c r="O13" s="143">
        <v>1</v>
      </c>
      <c r="P13" s="112">
        <v>7.2499999999999995E-4</v>
      </c>
      <c r="Q13" s="112">
        <v>7.2499999999999995E-4</v>
      </c>
    </row>
    <row r="14" spans="1:17">
      <c r="A14" s="118">
        <v>9</v>
      </c>
      <c r="B14" s="112">
        <v>0</v>
      </c>
      <c r="C14" s="112">
        <v>0</v>
      </c>
      <c r="D14" s="112">
        <v>0</v>
      </c>
      <c r="E14" s="122">
        <v>0</v>
      </c>
      <c r="F14" s="123">
        <v>0</v>
      </c>
      <c r="G14" s="112">
        <v>0</v>
      </c>
      <c r="H14" s="119">
        <v>0</v>
      </c>
      <c r="I14" s="53">
        <v>0</v>
      </c>
      <c r="J14" s="122">
        <v>0</v>
      </c>
      <c r="K14" s="124">
        <v>0</v>
      </c>
      <c r="L14" s="112">
        <v>0</v>
      </c>
      <c r="M14" s="143">
        <v>0</v>
      </c>
      <c r="N14" s="112">
        <v>0</v>
      </c>
      <c r="O14" s="143">
        <v>1</v>
      </c>
      <c r="P14" s="112">
        <v>7.1500000000000003E-4</v>
      </c>
      <c r="Q14" s="112">
        <v>7.1500000000000003E-4</v>
      </c>
    </row>
    <row r="15" spans="1:17">
      <c r="A15" s="118">
        <v>10</v>
      </c>
      <c r="B15" s="112">
        <v>0</v>
      </c>
      <c r="C15" s="112">
        <v>0</v>
      </c>
      <c r="D15" s="112">
        <v>0</v>
      </c>
      <c r="E15" s="122">
        <v>0</v>
      </c>
      <c r="F15" s="123">
        <v>0</v>
      </c>
      <c r="G15" s="112">
        <v>0</v>
      </c>
      <c r="H15" s="119">
        <v>0</v>
      </c>
      <c r="I15" s="53">
        <v>0</v>
      </c>
      <c r="J15" s="122">
        <v>0</v>
      </c>
      <c r="K15" s="124">
        <v>0</v>
      </c>
      <c r="L15" s="112">
        <v>0</v>
      </c>
      <c r="M15" s="143">
        <v>0</v>
      </c>
      <c r="N15" s="112">
        <v>0</v>
      </c>
      <c r="O15" s="143">
        <v>1</v>
      </c>
      <c r="P15" s="112">
        <v>7.1500000000000003E-4</v>
      </c>
      <c r="Q15" s="112">
        <v>7.1500000000000003E-4</v>
      </c>
    </row>
    <row r="16" spans="1:17">
      <c r="A16" s="118">
        <v>11</v>
      </c>
      <c r="B16" s="112">
        <v>0</v>
      </c>
      <c r="C16" s="112">
        <v>0</v>
      </c>
      <c r="D16" s="112">
        <v>0</v>
      </c>
      <c r="E16" s="122">
        <v>0</v>
      </c>
      <c r="F16" s="123">
        <v>0</v>
      </c>
      <c r="G16" s="112">
        <v>0</v>
      </c>
      <c r="H16" s="119">
        <v>0</v>
      </c>
      <c r="I16" s="53">
        <v>0</v>
      </c>
      <c r="J16" s="122">
        <v>0</v>
      </c>
      <c r="K16" s="124">
        <v>0</v>
      </c>
      <c r="L16" s="112">
        <v>0</v>
      </c>
      <c r="M16" s="143">
        <v>0</v>
      </c>
      <c r="N16" s="112">
        <v>0</v>
      </c>
      <c r="O16" s="143">
        <v>1</v>
      </c>
      <c r="P16" s="112">
        <v>7.5500000000000003E-4</v>
      </c>
      <c r="Q16" s="112">
        <v>7.5500000000000003E-4</v>
      </c>
    </row>
    <row r="17" spans="1:17">
      <c r="A17" s="118">
        <v>12</v>
      </c>
      <c r="B17" s="112">
        <v>0</v>
      </c>
      <c r="C17" s="112">
        <v>0</v>
      </c>
      <c r="D17" s="112">
        <v>0</v>
      </c>
      <c r="E17" s="122">
        <v>0</v>
      </c>
      <c r="F17" s="123">
        <v>0</v>
      </c>
      <c r="G17" s="112">
        <v>0</v>
      </c>
      <c r="H17" s="119">
        <v>0</v>
      </c>
      <c r="I17" s="53">
        <v>0</v>
      </c>
      <c r="J17" s="122">
        <v>0</v>
      </c>
      <c r="K17" s="124">
        <v>0</v>
      </c>
      <c r="L17" s="112">
        <v>0</v>
      </c>
      <c r="M17" s="143">
        <v>0</v>
      </c>
      <c r="N17" s="112">
        <v>0</v>
      </c>
      <c r="O17" s="143">
        <v>1</v>
      </c>
      <c r="P17" s="112">
        <v>8.25E-4</v>
      </c>
      <c r="Q17" s="112">
        <v>8.25E-4</v>
      </c>
    </row>
    <row r="18" spans="1:17">
      <c r="A18" s="118">
        <v>13</v>
      </c>
      <c r="B18" s="112">
        <v>0</v>
      </c>
      <c r="C18" s="112">
        <v>0</v>
      </c>
      <c r="D18" s="112">
        <v>0</v>
      </c>
      <c r="E18" s="122">
        <v>0</v>
      </c>
      <c r="F18" s="123">
        <v>0</v>
      </c>
      <c r="G18" s="112">
        <v>0</v>
      </c>
      <c r="H18" s="119">
        <v>0</v>
      </c>
      <c r="I18" s="53">
        <v>0</v>
      </c>
      <c r="J18" s="122">
        <v>0</v>
      </c>
      <c r="K18" s="124">
        <v>0</v>
      </c>
      <c r="L18" s="112">
        <v>0</v>
      </c>
      <c r="M18" s="143">
        <v>0</v>
      </c>
      <c r="N18" s="112">
        <v>0</v>
      </c>
      <c r="O18" s="143">
        <v>1</v>
      </c>
      <c r="P18" s="112">
        <v>9.2000000000000003E-4</v>
      </c>
      <c r="Q18" s="112">
        <v>9.2000000000000003E-4</v>
      </c>
    </row>
    <row r="19" spans="1:17">
      <c r="A19" s="118">
        <v>14</v>
      </c>
      <c r="B19" s="112">
        <v>0</v>
      </c>
      <c r="C19" s="112">
        <v>0</v>
      </c>
      <c r="D19" s="112">
        <v>0</v>
      </c>
      <c r="E19" s="122">
        <v>0</v>
      </c>
      <c r="F19" s="123">
        <v>0</v>
      </c>
      <c r="G19" s="112">
        <v>0</v>
      </c>
      <c r="H19" s="119">
        <v>0</v>
      </c>
      <c r="I19" s="53">
        <v>0</v>
      </c>
      <c r="J19" s="122">
        <v>0</v>
      </c>
      <c r="K19" s="124">
        <v>0</v>
      </c>
      <c r="L19" s="112">
        <v>0</v>
      </c>
      <c r="M19" s="143">
        <v>0</v>
      </c>
      <c r="N19" s="112">
        <v>0</v>
      </c>
      <c r="O19" s="143">
        <v>1</v>
      </c>
      <c r="P19" s="112">
        <v>1.0300000000000001E-3</v>
      </c>
      <c r="Q19" s="112">
        <v>1.0300000000000001E-3</v>
      </c>
    </row>
    <row r="20" spans="1:17">
      <c r="A20" s="118">
        <v>15</v>
      </c>
      <c r="B20" s="112">
        <v>4.4999999999999999E-4</v>
      </c>
      <c r="C20" s="112">
        <v>1.0000000000000001E-5</v>
      </c>
      <c r="D20" s="112">
        <v>4.13E-3</v>
      </c>
      <c r="E20" s="122">
        <v>0</v>
      </c>
      <c r="F20" s="123">
        <v>0</v>
      </c>
      <c r="G20" s="112">
        <v>1.8000000000000001E-4</v>
      </c>
      <c r="H20" s="119">
        <v>6.0000000000000002E-6</v>
      </c>
      <c r="I20" s="53">
        <v>1.9E-3</v>
      </c>
      <c r="J20" s="122">
        <v>0</v>
      </c>
      <c r="K20" s="124">
        <v>0</v>
      </c>
      <c r="L20" s="112">
        <v>0</v>
      </c>
      <c r="M20" s="143">
        <v>0</v>
      </c>
      <c r="N20" s="112">
        <v>0</v>
      </c>
      <c r="O20" s="143">
        <v>1</v>
      </c>
      <c r="P20" s="112">
        <v>1.145E-3</v>
      </c>
      <c r="Q20" s="112">
        <v>1.145E-3</v>
      </c>
    </row>
    <row r="21" spans="1:17">
      <c r="A21" s="118">
        <v>16</v>
      </c>
      <c r="B21" s="112">
        <v>5.5000000000000003E-4</v>
      </c>
      <c r="C21" s="112">
        <v>1.0000000000000001E-5</v>
      </c>
      <c r="D21" s="112">
        <v>4.13E-3</v>
      </c>
      <c r="E21" s="122">
        <v>0</v>
      </c>
      <c r="F21" s="123">
        <v>0</v>
      </c>
      <c r="G21" s="112">
        <v>1.9000000000000001E-4</v>
      </c>
      <c r="H21" s="119">
        <v>6.0000000000000002E-6</v>
      </c>
      <c r="I21" s="53">
        <v>1.9E-3</v>
      </c>
      <c r="J21" s="122">
        <v>0</v>
      </c>
      <c r="K21" s="124">
        <v>0</v>
      </c>
      <c r="L21" s="112">
        <v>0</v>
      </c>
      <c r="M21" s="143">
        <v>0</v>
      </c>
      <c r="N21" s="112">
        <v>0</v>
      </c>
      <c r="O21" s="143">
        <v>1</v>
      </c>
      <c r="P21" s="112">
        <v>1.255E-3</v>
      </c>
      <c r="Q21" s="112">
        <v>1.255E-3</v>
      </c>
    </row>
    <row r="22" spans="1:17">
      <c r="A22" s="118">
        <v>17</v>
      </c>
      <c r="B22" s="112">
        <v>6.3000000000000003E-4</v>
      </c>
      <c r="C22" s="112">
        <v>5.0000000000000004E-6</v>
      </c>
      <c r="D22" s="112">
        <v>4.13E-3</v>
      </c>
      <c r="E22" s="122">
        <v>0</v>
      </c>
      <c r="F22" s="123">
        <v>0</v>
      </c>
      <c r="G22" s="112">
        <v>2.0000000000000001E-4</v>
      </c>
      <c r="H22" s="119">
        <v>3.0000000000000001E-6</v>
      </c>
      <c r="I22" s="53">
        <v>1.9E-3</v>
      </c>
      <c r="J22" s="122">
        <v>0</v>
      </c>
      <c r="K22" s="124">
        <v>0</v>
      </c>
      <c r="L22" s="112">
        <v>0</v>
      </c>
      <c r="M22" s="143">
        <v>0</v>
      </c>
      <c r="N22" s="112">
        <v>0</v>
      </c>
      <c r="O22" s="143">
        <v>1</v>
      </c>
      <c r="P22" s="112">
        <v>1.34E-3</v>
      </c>
      <c r="Q22" s="112">
        <v>1.34E-3</v>
      </c>
    </row>
    <row r="23" spans="1:17">
      <c r="A23" s="118">
        <v>18</v>
      </c>
      <c r="B23" s="112">
        <v>7.1000000000000002E-4</v>
      </c>
      <c r="C23" s="112">
        <v>3.9999999999999998E-6</v>
      </c>
      <c r="D23" s="112">
        <v>4.13E-3</v>
      </c>
      <c r="E23" s="122">
        <v>0</v>
      </c>
      <c r="F23" s="123">
        <v>0</v>
      </c>
      <c r="G23" s="112">
        <v>2.2000000000000001E-4</v>
      </c>
      <c r="H23" s="119">
        <v>3.0000000000000001E-6</v>
      </c>
      <c r="I23" s="53">
        <v>1.9E-3</v>
      </c>
      <c r="J23" s="122">
        <v>0</v>
      </c>
      <c r="K23" s="124">
        <v>0</v>
      </c>
      <c r="L23" s="112">
        <v>0</v>
      </c>
      <c r="M23" s="143">
        <v>0</v>
      </c>
      <c r="N23" s="112">
        <v>0</v>
      </c>
      <c r="O23" s="143">
        <v>1</v>
      </c>
      <c r="P23" s="112">
        <v>1.41E-3</v>
      </c>
      <c r="Q23" s="112">
        <v>1.41E-3</v>
      </c>
    </row>
    <row r="24" spans="1:17">
      <c r="A24" s="118">
        <v>19</v>
      </c>
      <c r="B24" s="112">
        <v>7.9000000000000001E-4</v>
      </c>
      <c r="C24" s="112">
        <v>3.9999999999999998E-6</v>
      </c>
      <c r="D24" s="112">
        <v>4.13E-3</v>
      </c>
      <c r="E24" s="122">
        <v>0</v>
      </c>
      <c r="F24" s="123">
        <v>0</v>
      </c>
      <c r="G24" s="112">
        <v>2.3000000000000001E-4</v>
      </c>
      <c r="H24" s="119">
        <v>3.0000000000000001E-6</v>
      </c>
      <c r="I24" s="53">
        <v>1.9E-3</v>
      </c>
      <c r="J24" s="122">
        <v>0</v>
      </c>
      <c r="K24" s="124">
        <v>0</v>
      </c>
      <c r="L24" s="112">
        <v>0</v>
      </c>
      <c r="M24" s="143">
        <v>0</v>
      </c>
      <c r="N24" s="112">
        <v>0</v>
      </c>
      <c r="O24" s="143">
        <v>1</v>
      </c>
      <c r="P24" s="112">
        <v>1.4549999999999999E-3</v>
      </c>
      <c r="Q24" s="112">
        <v>1</v>
      </c>
    </row>
    <row r="25" spans="1:17">
      <c r="A25" s="118">
        <v>20</v>
      </c>
      <c r="B25" s="112">
        <v>8.7000000000000001E-4</v>
      </c>
      <c r="C25" s="112">
        <v>3.9999999999999998E-6</v>
      </c>
      <c r="D25" s="112">
        <v>4.13E-3</v>
      </c>
      <c r="E25" s="122">
        <v>0</v>
      </c>
      <c r="F25" s="123">
        <v>0</v>
      </c>
      <c r="G25" s="112">
        <v>2.4000000000000001E-4</v>
      </c>
      <c r="H25" s="119">
        <v>3.9999999999999998E-6</v>
      </c>
      <c r="I25" s="53">
        <v>1.9E-3</v>
      </c>
      <c r="J25" s="122">
        <v>0</v>
      </c>
      <c r="K25" s="124">
        <v>0</v>
      </c>
      <c r="L25" s="112">
        <v>0.02</v>
      </c>
      <c r="M25" s="143">
        <v>19.635400000000004</v>
      </c>
      <c r="N25" s="112">
        <v>0</v>
      </c>
      <c r="O25" s="143">
        <v>2.6099000000000001</v>
      </c>
      <c r="P25" s="112">
        <v>1.48E-3</v>
      </c>
      <c r="Q25" s="112">
        <v>1</v>
      </c>
    </row>
    <row r="26" spans="1:17">
      <c r="A26" s="118">
        <v>21</v>
      </c>
      <c r="B26" s="112">
        <v>9.3999999999999997E-4</v>
      </c>
      <c r="C26" s="112">
        <v>5.0000000000000004E-6</v>
      </c>
      <c r="D26" s="112">
        <v>4.3299999999999996E-3</v>
      </c>
      <c r="E26" s="122">
        <v>0</v>
      </c>
      <c r="F26" s="123">
        <v>0</v>
      </c>
      <c r="G26" s="112">
        <v>2.5999999999999998E-4</v>
      </c>
      <c r="H26" s="119">
        <v>5.0000000000000004E-6</v>
      </c>
      <c r="I26" s="53">
        <v>2E-3</v>
      </c>
      <c r="J26" s="122">
        <v>0</v>
      </c>
      <c r="K26" s="124">
        <v>0</v>
      </c>
      <c r="L26" s="112">
        <v>5.5E-2</v>
      </c>
      <c r="M26" s="143">
        <v>20.418800000000005</v>
      </c>
      <c r="N26" s="112">
        <v>0.185</v>
      </c>
      <c r="O26" s="143">
        <v>3.551170256017147</v>
      </c>
      <c r="P26" s="112">
        <v>1.49E-3</v>
      </c>
      <c r="Q26" s="112">
        <v>1</v>
      </c>
    </row>
    <row r="27" spans="1:17">
      <c r="A27" s="118">
        <v>22</v>
      </c>
      <c r="B27" s="112">
        <v>1E-3</v>
      </c>
      <c r="C27" s="112">
        <v>5.0000000000000004E-6</v>
      </c>
      <c r="D27" s="112">
        <v>4.5399999999999998E-3</v>
      </c>
      <c r="E27" s="122">
        <v>0</v>
      </c>
      <c r="F27" s="123">
        <v>0</v>
      </c>
      <c r="G27" s="112">
        <v>2.7999999999999998E-4</v>
      </c>
      <c r="H27" s="119">
        <v>6.0000000000000002E-6</v>
      </c>
      <c r="I27" s="53">
        <v>2.1199999999999999E-3</v>
      </c>
      <c r="J27" s="122">
        <v>0</v>
      </c>
      <c r="K27" s="124">
        <v>0</v>
      </c>
      <c r="L27" s="112">
        <v>0.08</v>
      </c>
      <c r="M27" s="143">
        <v>21.202200000000005</v>
      </c>
      <c r="N27" s="112">
        <v>0.27</v>
      </c>
      <c r="O27" s="143">
        <v>4.2521525891590066</v>
      </c>
      <c r="P27" s="112">
        <v>1.49E-3</v>
      </c>
      <c r="Q27" s="112">
        <v>1</v>
      </c>
    </row>
    <row r="28" spans="1:17">
      <c r="A28" s="118">
        <v>23</v>
      </c>
      <c r="B28" s="112">
        <v>1.06E-3</v>
      </c>
      <c r="C28" s="112">
        <v>6.0000000000000002E-6</v>
      </c>
      <c r="D28" s="112">
        <v>4.7600000000000003E-3</v>
      </c>
      <c r="E28" s="122">
        <v>0</v>
      </c>
      <c r="F28" s="123">
        <v>0</v>
      </c>
      <c r="G28" s="112">
        <v>2.9E-4</v>
      </c>
      <c r="H28" s="119">
        <v>6.9999999999999999E-6</v>
      </c>
      <c r="I28" s="53">
        <v>2.2399999999999998E-3</v>
      </c>
      <c r="J28" s="122">
        <v>0</v>
      </c>
      <c r="K28" s="124">
        <v>0</v>
      </c>
      <c r="L28" s="112">
        <v>0.12</v>
      </c>
      <c r="M28" s="143">
        <v>21.985600000000005</v>
      </c>
      <c r="N28" s="112">
        <v>0.35</v>
      </c>
      <c r="O28" s="143">
        <v>4.8319131718536683</v>
      </c>
      <c r="P28" s="112">
        <v>1.48E-3</v>
      </c>
      <c r="Q28" s="112">
        <v>1</v>
      </c>
    </row>
    <row r="29" spans="1:17">
      <c r="A29" s="118">
        <v>24</v>
      </c>
      <c r="B29" s="112">
        <v>1.1000000000000001E-3</v>
      </c>
      <c r="C29" s="112">
        <v>6.9999999999999999E-6</v>
      </c>
      <c r="D29" s="112">
        <v>4.9800000000000001E-3</v>
      </c>
      <c r="E29" s="122">
        <v>0</v>
      </c>
      <c r="F29" s="123">
        <v>0</v>
      </c>
      <c r="G29" s="112">
        <v>3.1E-4</v>
      </c>
      <c r="H29" s="119">
        <v>9.0000000000000002E-6</v>
      </c>
      <c r="I29" s="53">
        <v>2.3700000000000001E-3</v>
      </c>
      <c r="J29" s="122">
        <v>0</v>
      </c>
      <c r="K29" s="124">
        <v>0</v>
      </c>
      <c r="L29" s="112">
        <v>0.15000000000000002</v>
      </c>
      <c r="M29" s="143">
        <v>22.769000000000005</v>
      </c>
      <c r="N29" s="112">
        <v>0.44000000000000006</v>
      </c>
      <c r="O29" s="143">
        <v>5.3355137114220845</v>
      </c>
      <c r="P29" s="112">
        <v>1.475E-3</v>
      </c>
      <c r="Q29" s="112">
        <v>1</v>
      </c>
    </row>
    <row r="30" spans="1:17">
      <c r="A30" s="118">
        <v>25</v>
      </c>
      <c r="B30" s="112">
        <v>1.14E-3</v>
      </c>
      <c r="C30" s="112">
        <v>7.9999999999999996E-6</v>
      </c>
      <c r="D30" s="112">
        <v>5.2199999999999998E-3</v>
      </c>
      <c r="E30" s="122">
        <v>0</v>
      </c>
      <c r="F30" s="123">
        <v>0</v>
      </c>
      <c r="G30" s="112">
        <v>3.3E-4</v>
      </c>
      <c r="H30" s="119">
        <v>1.2E-5</v>
      </c>
      <c r="I30" s="53">
        <v>2.5000000000000001E-3</v>
      </c>
      <c r="J30" s="122">
        <v>0</v>
      </c>
      <c r="K30" s="124">
        <v>0</v>
      </c>
      <c r="L30" s="112">
        <v>0.17499999999999999</v>
      </c>
      <c r="M30" s="143">
        <v>23.552400000000006</v>
      </c>
      <c r="N30" s="112">
        <v>0.53</v>
      </c>
      <c r="O30" s="143">
        <v>5.7857074212298416</v>
      </c>
      <c r="P30" s="112">
        <v>1.4599999999999999E-3</v>
      </c>
      <c r="Q30" s="112">
        <v>1</v>
      </c>
    </row>
    <row r="31" spans="1:17">
      <c r="A31" s="118">
        <v>26</v>
      </c>
      <c r="B31" s="112">
        <v>1.1800000000000001E-3</v>
      </c>
      <c r="C31" s="112">
        <v>1.0000000000000001E-5</v>
      </c>
      <c r="D31" s="112">
        <v>5.4799999999999996E-3</v>
      </c>
      <c r="E31" s="122">
        <v>0</v>
      </c>
      <c r="F31" s="123">
        <v>0</v>
      </c>
      <c r="G31" s="112">
        <v>3.5E-4</v>
      </c>
      <c r="H31" s="119">
        <v>1.5E-5</v>
      </c>
      <c r="I31" s="53">
        <v>2.64E-3</v>
      </c>
      <c r="J31" s="122">
        <v>0</v>
      </c>
      <c r="K31" s="124">
        <v>0</v>
      </c>
      <c r="L31" s="112">
        <v>0.215</v>
      </c>
      <c r="M31" s="143">
        <v>24.335800000000003</v>
      </c>
      <c r="N31" s="112">
        <v>0.60499999999999998</v>
      </c>
      <c r="O31" s="143">
        <v>6.1958504495414921</v>
      </c>
      <c r="P31" s="112">
        <v>1.4599999999999999E-3</v>
      </c>
      <c r="Q31" s="112">
        <v>1</v>
      </c>
    </row>
    <row r="32" spans="1:17">
      <c r="A32" s="118">
        <v>27</v>
      </c>
      <c r="B32" s="112">
        <v>1.2099999999999999E-3</v>
      </c>
      <c r="C32" s="112">
        <v>1.1E-5</v>
      </c>
      <c r="D32" s="112">
        <v>5.7400000000000003E-3</v>
      </c>
      <c r="E32" s="122">
        <v>0</v>
      </c>
      <c r="F32" s="123">
        <v>0</v>
      </c>
      <c r="G32" s="112">
        <v>3.6999999999999999E-4</v>
      </c>
      <c r="H32" s="119">
        <v>1.9000000000000001E-5</v>
      </c>
      <c r="I32" s="53">
        <v>2.7899999999999999E-3</v>
      </c>
      <c r="J32" s="122">
        <v>0</v>
      </c>
      <c r="K32" s="124">
        <v>0</v>
      </c>
      <c r="L32" s="112">
        <v>0.245</v>
      </c>
      <c r="M32" s="143">
        <v>25.119200000000003</v>
      </c>
      <c r="N32" s="112">
        <v>0.67</v>
      </c>
      <c r="O32" s="143">
        <v>6.5745608397042856</v>
      </c>
      <c r="P32" s="112">
        <v>1.475E-3</v>
      </c>
      <c r="Q32" s="112">
        <v>1</v>
      </c>
    </row>
    <row r="33" spans="1:17">
      <c r="A33" s="118">
        <v>28</v>
      </c>
      <c r="B33" s="112">
        <v>1.25E-3</v>
      </c>
      <c r="C33" s="112">
        <v>1.4E-5</v>
      </c>
      <c r="D33" s="112">
        <v>6.0200000000000002E-3</v>
      </c>
      <c r="E33" s="122">
        <v>0</v>
      </c>
      <c r="F33" s="123">
        <v>0</v>
      </c>
      <c r="G33" s="112">
        <v>3.8999999999999999E-4</v>
      </c>
      <c r="H33" s="119">
        <v>2.4000000000000001E-5</v>
      </c>
      <c r="I33" s="53">
        <v>2.9499999999999999E-3</v>
      </c>
      <c r="J33" s="122">
        <v>0</v>
      </c>
      <c r="K33" s="124">
        <v>0</v>
      </c>
      <c r="L33" s="112">
        <v>0.27</v>
      </c>
      <c r="M33" s="143">
        <v>25.902600000000003</v>
      </c>
      <c r="N33" s="112">
        <v>0.75</v>
      </c>
      <c r="O33" s="143">
        <v>6.9277756394849019</v>
      </c>
      <c r="P33" s="112">
        <v>1.49E-3</v>
      </c>
      <c r="Q33" s="112">
        <v>1</v>
      </c>
    </row>
    <row r="34" spans="1:17">
      <c r="A34" s="118">
        <v>29</v>
      </c>
      <c r="B34" s="112">
        <v>1.2800000000000001E-3</v>
      </c>
      <c r="C34" s="112">
        <v>1.5999999999999999E-5</v>
      </c>
      <c r="D34" s="112">
        <v>6.3E-3</v>
      </c>
      <c r="E34" s="122">
        <v>0</v>
      </c>
      <c r="F34" s="123">
        <v>0</v>
      </c>
      <c r="G34" s="112">
        <v>4.0999999999999999E-4</v>
      </c>
      <c r="H34" s="119">
        <v>3.0000000000000001E-5</v>
      </c>
      <c r="I34" s="53">
        <v>3.1199999999999999E-3</v>
      </c>
      <c r="J34" s="122">
        <v>0</v>
      </c>
      <c r="K34" s="124">
        <v>0</v>
      </c>
      <c r="L34" s="112">
        <v>0.29000000000000004</v>
      </c>
      <c r="M34" s="143">
        <v>26.686000000000003</v>
      </c>
      <c r="N34" s="112">
        <v>0.82499999999999996</v>
      </c>
      <c r="O34" s="143">
        <v>7.2597868089098307</v>
      </c>
      <c r="P34" s="112">
        <v>1.5200000000000001E-3</v>
      </c>
      <c r="Q34" s="112">
        <v>1</v>
      </c>
    </row>
    <row r="35" spans="1:17">
      <c r="A35" s="118">
        <v>30</v>
      </c>
      <c r="B35" s="112">
        <v>1.2999999999999999E-3</v>
      </c>
      <c r="C35" s="112">
        <v>1.9000000000000001E-5</v>
      </c>
      <c r="D35" s="112">
        <v>6.6100000000000004E-3</v>
      </c>
      <c r="E35" s="122">
        <v>0</v>
      </c>
      <c r="F35" s="123">
        <v>0</v>
      </c>
      <c r="G35" s="112">
        <v>4.2999999999999999E-4</v>
      </c>
      <c r="H35" s="119">
        <v>3.6999999999999998E-5</v>
      </c>
      <c r="I35" s="53">
        <v>3.3E-3</v>
      </c>
      <c r="J35" s="122">
        <v>0</v>
      </c>
      <c r="K35" s="124">
        <v>0</v>
      </c>
      <c r="L35" s="112">
        <v>0.32</v>
      </c>
      <c r="M35" s="143">
        <v>27.469400000000004</v>
      </c>
      <c r="N35" s="112">
        <v>0.875</v>
      </c>
      <c r="O35" s="143">
        <v>7.5738140352030419</v>
      </c>
      <c r="P35" s="112">
        <v>1.56E-3</v>
      </c>
      <c r="Q35" s="112">
        <v>1</v>
      </c>
    </row>
    <row r="36" spans="1:17">
      <c r="A36" s="118">
        <v>31</v>
      </c>
      <c r="B36" s="112">
        <v>1.33E-3</v>
      </c>
      <c r="C36" s="112">
        <v>2.3E-5</v>
      </c>
      <c r="D36" s="112">
        <v>6.9300000000000004E-3</v>
      </c>
      <c r="E36" s="122">
        <v>0</v>
      </c>
      <c r="F36" s="123">
        <v>0</v>
      </c>
      <c r="G36" s="112">
        <v>4.4999999999999999E-4</v>
      </c>
      <c r="H36" s="119">
        <v>4.6E-5</v>
      </c>
      <c r="I36" s="53">
        <v>3.49E-3</v>
      </c>
      <c r="J36" s="122">
        <v>0</v>
      </c>
      <c r="K36" s="124">
        <v>0</v>
      </c>
      <c r="L36" s="112">
        <v>0.34499999999999997</v>
      </c>
      <c r="M36" s="143">
        <v>28.252800000000004</v>
      </c>
      <c r="N36" s="112">
        <v>0.94500000000000006</v>
      </c>
      <c r="O36" s="143">
        <v>7.8723445742323781</v>
      </c>
      <c r="P36" s="112">
        <v>1.6100000000000001E-3</v>
      </c>
      <c r="Q36" s="112">
        <v>1</v>
      </c>
    </row>
    <row r="37" spans="1:17">
      <c r="A37" s="118">
        <v>32</v>
      </c>
      <c r="B37" s="112">
        <v>1.3699999999999999E-3</v>
      </c>
      <c r="C37" s="112">
        <v>2.8E-5</v>
      </c>
      <c r="D37" s="112">
        <v>7.26E-3</v>
      </c>
      <c r="E37" s="122">
        <v>0</v>
      </c>
      <c r="F37" s="123">
        <v>0</v>
      </c>
      <c r="G37" s="112">
        <v>4.8000000000000001E-4</v>
      </c>
      <c r="H37" s="119">
        <v>5.7000000000000003E-5</v>
      </c>
      <c r="I37" s="53">
        <v>3.6900000000000001E-3</v>
      </c>
      <c r="J37" s="122">
        <v>0</v>
      </c>
      <c r="K37" s="124">
        <v>0</v>
      </c>
      <c r="L37" s="112">
        <v>0.375</v>
      </c>
      <c r="M37" s="143">
        <v>29.036200000000004</v>
      </c>
      <c r="N37" s="112">
        <v>1.01</v>
      </c>
      <c r="O37" s="143">
        <v>8.1573462852639675</v>
      </c>
      <c r="P37" s="112">
        <v>1.67E-3</v>
      </c>
      <c r="Q37" s="112">
        <v>1</v>
      </c>
    </row>
    <row r="38" spans="1:17">
      <c r="A38" s="118">
        <v>33</v>
      </c>
      <c r="B38" s="112">
        <v>1.41E-3</v>
      </c>
      <c r="C38" s="112">
        <v>3.4E-5</v>
      </c>
      <c r="D38" s="112">
        <v>7.6099999999999996E-3</v>
      </c>
      <c r="E38" s="122">
        <v>0</v>
      </c>
      <c r="F38" s="123">
        <v>0</v>
      </c>
      <c r="G38" s="112">
        <v>5.1000000000000004E-4</v>
      </c>
      <c r="H38" s="119">
        <v>6.9999999999999994E-5</v>
      </c>
      <c r="I38" s="53">
        <v>3.8999999999999998E-3</v>
      </c>
      <c r="J38" s="122">
        <v>0</v>
      </c>
      <c r="K38" s="124">
        <v>0</v>
      </c>
      <c r="L38" s="112">
        <v>0.4</v>
      </c>
      <c r="M38" s="143">
        <v>29.819600000000001</v>
      </c>
      <c r="N38" s="112">
        <v>1.05</v>
      </c>
      <c r="O38" s="143">
        <v>8.4304072290670948</v>
      </c>
      <c r="P38" s="112">
        <v>1.745E-3</v>
      </c>
      <c r="Q38" s="112">
        <v>1</v>
      </c>
    </row>
    <row r="39" spans="1:17">
      <c r="A39" s="118">
        <v>34</v>
      </c>
      <c r="B39" s="112">
        <v>1.4599999999999999E-3</v>
      </c>
      <c r="C39" s="112">
        <v>4.1E-5</v>
      </c>
      <c r="D39" s="112">
        <v>7.9699999999999997E-3</v>
      </c>
      <c r="E39" s="122">
        <v>0</v>
      </c>
      <c r="F39" s="123">
        <v>0</v>
      </c>
      <c r="G39" s="112">
        <v>5.4000000000000001E-4</v>
      </c>
      <c r="H39" s="119">
        <v>8.6000000000000003E-5</v>
      </c>
      <c r="I39" s="53">
        <v>4.1200000000000004E-3</v>
      </c>
      <c r="J39" s="122">
        <v>0</v>
      </c>
      <c r="K39" s="124">
        <v>0</v>
      </c>
      <c r="L39" s="112">
        <v>0.41000000000000003</v>
      </c>
      <c r="M39" s="143">
        <v>30.603000000000002</v>
      </c>
      <c r="N39" s="112">
        <v>1.1000000000000001</v>
      </c>
      <c r="O39" s="143">
        <v>8.6928305461959443</v>
      </c>
      <c r="P39" s="112">
        <v>1.83E-3</v>
      </c>
      <c r="Q39" s="112">
        <v>1</v>
      </c>
    </row>
    <row r="40" spans="1:17">
      <c r="A40" s="118">
        <v>35</v>
      </c>
      <c r="B40" s="112">
        <v>1.5100000000000001E-3</v>
      </c>
      <c r="C40" s="112">
        <v>5.0000000000000002E-5</v>
      </c>
      <c r="D40" s="112">
        <v>8.3599999999999994E-3</v>
      </c>
      <c r="E40" s="122">
        <v>0</v>
      </c>
      <c r="F40" s="123">
        <v>0</v>
      </c>
      <c r="G40" s="112">
        <v>5.6999999999999998E-4</v>
      </c>
      <c r="H40" s="119">
        <v>1.05E-4</v>
      </c>
      <c r="I40" s="53">
        <v>4.3499999999999997E-3</v>
      </c>
      <c r="J40" s="122">
        <v>0</v>
      </c>
      <c r="K40" s="124">
        <v>0</v>
      </c>
      <c r="L40" s="112">
        <v>0.44500000000000001</v>
      </c>
      <c r="M40" s="143">
        <v>31.386400000000002</v>
      </c>
      <c r="N40" s="112">
        <v>1.1499999999999999</v>
      </c>
      <c r="O40" s="143">
        <v>8.9457009465239974</v>
      </c>
      <c r="P40" s="112">
        <v>1.9350000000000001E-3</v>
      </c>
      <c r="Q40" s="112">
        <v>1</v>
      </c>
    </row>
    <row r="41" spans="1:17">
      <c r="A41" s="118">
        <v>36</v>
      </c>
      <c r="B41" s="112">
        <v>1.56E-3</v>
      </c>
      <c r="C41" s="112">
        <v>6.0000000000000002E-5</v>
      </c>
      <c r="D41" s="112">
        <v>8.7600000000000004E-3</v>
      </c>
      <c r="E41" s="122">
        <v>0</v>
      </c>
      <c r="F41" s="123">
        <v>0</v>
      </c>
      <c r="G41" s="112">
        <v>6.0999999999999997E-4</v>
      </c>
      <c r="H41" s="119">
        <v>1.27E-4</v>
      </c>
      <c r="I41" s="53">
        <v>4.5999999999999999E-3</v>
      </c>
      <c r="J41" s="122">
        <v>0</v>
      </c>
      <c r="K41" s="124">
        <v>0</v>
      </c>
      <c r="L41" s="112">
        <v>0.46499999999999997</v>
      </c>
      <c r="M41" s="143">
        <v>32.169800000000002</v>
      </c>
      <c r="N41" s="112">
        <v>1.2000000000000002</v>
      </c>
      <c r="O41" s="143">
        <v>9.1899325348119945</v>
      </c>
      <c r="P41" s="112">
        <v>2.0699999999999998E-3</v>
      </c>
      <c r="Q41" s="112">
        <v>1</v>
      </c>
    </row>
    <row r="42" spans="1:17">
      <c r="A42" s="118">
        <v>37</v>
      </c>
      <c r="B42" s="112">
        <v>1.6100000000000001E-3</v>
      </c>
      <c r="C42" s="112">
        <v>7.2999999999999999E-5</v>
      </c>
      <c r="D42" s="112">
        <v>9.1800000000000007E-3</v>
      </c>
      <c r="E42" s="122">
        <v>0</v>
      </c>
      <c r="F42" s="123">
        <v>0</v>
      </c>
      <c r="G42" s="112">
        <v>6.4999999999999997E-4</v>
      </c>
      <c r="H42" s="119">
        <v>1.5200000000000001E-4</v>
      </c>
      <c r="I42" s="53">
        <v>4.8700000000000002E-3</v>
      </c>
      <c r="J42" s="122">
        <v>0</v>
      </c>
      <c r="K42" s="124">
        <v>0</v>
      </c>
      <c r="L42" s="112">
        <v>0.48499999999999999</v>
      </c>
      <c r="M42" s="143">
        <v>32.953200000000002</v>
      </c>
      <c r="N42" s="112">
        <v>1.2350000000000001</v>
      </c>
      <c r="O42" s="143">
        <v>9.4263039929878332</v>
      </c>
      <c r="P42" s="112">
        <v>2.225E-3</v>
      </c>
      <c r="Q42" s="112">
        <v>1</v>
      </c>
    </row>
    <row r="43" spans="1:17">
      <c r="A43" s="118">
        <v>38</v>
      </c>
      <c r="B43" s="112">
        <v>1.65E-3</v>
      </c>
      <c r="C43" s="112">
        <v>8.7999999999999998E-5</v>
      </c>
      <c r="D43" s="112">
        <v>9.6200000000000001E-3</v>
      </c>
      <c r="E43" s="122">
        <v>0</v>
      </c>
      <c r="F43" s="123">
        <v>0</v>
      </c>
      <c r="G43" s="112">
        <v>6.8999999999999997E-4</v>
      </c>
      <c r="H43" s="119">
        <v>1.8200000000000001E-4</v>
      </c>
      <c r="I43" s="53">
        <v>5.1399999999999996E-3</v>
      </c>
      <c r="J43" s="122">
        <v>0</v>
      </c>
      <c r="K43" s="124">
        <v>0</v>
      </c>
      <c r="L43" s="112">
        <v>0.5</v>
      </c>
      <c r="M43" s="143">
        <v>33.736600000000003</v>
      </c>
      <c r="N43" s="112">
        <v>1.2649999999999999</v>
      </c>
      <c r="O43" s="143">
        <v>9.6554849730542713</v>
      </c>
      <c r="P43" s="112">
        <v>2.405E-3</v>
      </c>
      <c r="Q43" s="112">
        <v>1</v>
      </c>
    </row>
    <row r="44" spans="1:17">
      <c r="A44" s="118">
        <v>39</v>
      </c>
      <c r="B44" s="112">
        <v>1.6900000000000001E-3</v>
      </c>
      <c r="C44" s="112">
        <v>1.06E-4</v>
      </c>
      <c r="D44" s="112">
        <v>1.009E-2</v>
      </c>
      <c r="E44" s="122">
        <v>0</v>
      </c>
      <c r="F44" s="123">
        <v>0</v>
      </c>
      <c r="G44" s="112">
        <v>7.2999999999999996E-4</v>
      </c>
      <c r="H44" s="119">
        <v>2.1699999999999999E-4</v>
      </c>
      <c r="I44" s="53">
        <v>5.4400000000000004E-3</v>
      </c>
      <c r="J44" s="122">
        <v>0</v>
      </c>
      <c r="K44" s="124">
        <v>0</v>
      </c>
      <c r="L44" s="112">
        <v>0.52</v>
      </c>
      <c r="M44" s="143">
        <v>34.520000000000003</v>
      </c>
      <c r="N44" s="112">
        <v>1.31</v>
      </c>
      <c r="O44" s="143">
        <v>9.8780562400192427</v>
      </c>
      <c r="P44" s="112">
        <v>2.6099999999999999E-3</v>
      </c>
      <c r="Q44" s="112">
        <v>1</v>
      </c>
    </row>
    <row r="45" spans="1:17">
      <c r="A45" s="118">
        <v>40</v>
      </c>
      <c r="B45" s="112">
        <v>1.74E-3</v>
      </c>
      <c r="C45" s="112">
        <v>1.2899999999999999E-4</v>
      </c>
      <c r="D45" s="112">
        <v>1.057E-2</v>
      </c>
      <c r="E45" s="122">
        <v>0</v>
      </c>
      <c r="F45" s="123">
        <v>0</v>
      </c>
      <c r="G45" s="112">
        <v>7.7999999999999999E-4</v>
      </c>
      <c r="H45" s="119">
        <v>2.5700000000000001E-4</v>
      </c>
      <c r="I45" s="53">
        <v>5.7499999999999999E-3</v>
      </c>
      <c r="J45" s="122">
        <v>0</v>
      </c>
      <c r="K45" s="124">
        <v>0</v>
      </c>
      <c r="L45" s="112">
        <v>0.53</v>
      </c>
      <c r="M45" s="143">
        <v>35.303400000000003</v>
      </c>
      <c r="N45" s="112">
        <v>1.33</v>
      </c>
      <c r="O45" s="143">
        <v>10.094525281068181</v>
      </c>
      <c r="P45" s="112">
        <v>2.8400000000000001E-3</v>
      </c>
      <c r="Q45" s="112">
        <v>1</v>
      </c>
    </row>
    <row r="46" spans="1:17">
      <c r="A46" s="118">
        <v>41</v>
      </c>
      <c r="B46" s="112">
        <v>1.8E-3</v>
      </c>
      <c r="C46" s="112">
        <v>1.55E-4</v>
      </c>
      <c r="D46" s="112">
        <v>1.108E-2</v>
      </c>
      <c r="E46" s="122">
        <v>0</v>
      </c>
      <c r="F46" s="123">
        <v>0</v>
      </c>
      <c r="G46" s="112">
        <v>8.3000000000000001E-4</v>
      </c>
      <c r="H46" s="119">
        <v>3.0200000000000002E-4</v>
      </c>
      <c r="I46" s="53">
        <v>6.0699999999999999E-3</v>
      </c>
      <c r="J46" s="122">
        <v>0</v>
      </c>
      <c r="K46" s="124">
        <v>8.0510040129425247E-7</v>
      </c>
      <c r="L46" s="112">
        <v>0.55499999999999994</v>
      </c>
      <c r="M46" s="143">
        <v>36.086800000000004</v>
      </c>
      <c r="N46" s="112">
        <v>1.365</v>
      </c>
      <c r="O46" s="143">
        <v>10.305338567155159</v>
      </c>
      <c r="P46" s="112">
        <v>3.0850000000000001E-3</v>
      </c>
      <c r="Q46" s="112">
        <v>1</v>
      </c>
    </row>
    <row r="47" spans="1:17">
      <c r="A47" s="118">
        <v>42</v>
      </c>
      <c r="B47" s="112">
        <v>1.8799999999999999E-3</v>
      </c>
      <c r="C47" s="112">
        <v>1.8699999999999999E-4</v>
      </c>
      <c r="D47" s="112">
        <v>1.1610000000000001E-2</v>
      </c>
      <c r="E47" s="122">
        <v>0</v>
      </c>
      <c r="F47" s="123">
        <v>0</v>
      </c>
      <c r="G47" s="112">
        <v>8.8999999999999995E-4</v>
      </c>
      <c r="H47" s="119">
        <v>3.5399999999999999E-4</v>
      </c>
      <c r="I47" s="53">
        <v>6.4200000000000004E-3</v>
      </c>
      <c r="J47" s="122">
        <v>0</v>
      </c>
      <c r="K47" s="124">
        <v>3.432235206925765E-6</v>
      </c>
      <c r="L47" s="112">
        <v>0.56499999999999995</v>
      </c>
      <c r="M47" s="143">
        <v>36.870200000000004</v>
      </c>
      <c r="N47" s="112">
        <v>1.385</v>
      </c>
      <c r="O47" s="143">
        <v>10.510891303372722</v>
      </c>
      <c r="P47" s="112">
        <v>3.3449999999999999E-3</v>
      </c>
      <c r="Q47" s="112">
        <v>1</v>
      </c>
    </row>
    <row r="48" spans="1:17">
      <c r="A48" s="118">
        <v>43</v>
      </c>
      <c r="B48" s="112">
        <v>1.99E-3</v>
      </c>
      <c r="C48" s="112">
        <v>2.2499999999999999E-4</v>
      </c>
      <c r="D48" s="124">
        <v>1.217E-2</v>
      </c>
      <c r="E48" s="122">
        <v>0</v>
      </c>
      <c r="F48" s="123">
        <v>0</v>
      </c>
      <c r="G48" s="112">
        <v>9.5E-4</v>
      </c>
      <c r="H48" s="119">
        <v>4.1199999999999999E-4</v>
      </c>
      <c r="I48" s="109">
        <v>6.79E-3</v>
      </c>
      <c r="J48" s="122">
        <v>0</v>
      </c>
      <c r="K48" s="124">
        <v>1.3239591714552478E-5</v>
      </c>
      <c r="L48" s="112">
        <v>0.59000000000000008</v>
      </c>
      <c r="M48" s="143">
        <v>37.653600000000004</v>
      </c>
      <c r="N48" s="112">
        <v>1.405</v>
      </c>
      <c r="O48" s="143">
        <v>10.711535268451664</v>
      </c>
      <c r="P48" s="124">
        <v>3.6150000000000002E-3</v>
      </c>
      <c r="Q48" s="124">
        <v>1</v>
      </c>
    </row>
    <row r="49" spans="1:17">
      <c r="A49" s="118">
        <v>44</v>
      </c>
      <c r="B49" s="112">
        <v>2.1199999999999999E-3</v>
      </c>
      <c r="C49" s="112">
        <v>2.7E-4</v>
      </c>
      <c r="D49" s="112">
        <v>1.2760000000000001E-2</v>
      </c>
      <c r="E49" s="122">
        <v>0</v>
      </c>
      <c r="F49" s="123">
        <v>0</v>
      </c>
      <c r="G49" s="112">
        <v>1.0200000000000001E-3</v>
      </c>
      <c r="H49" s="119">
        <v>4.7600000000000002E-4</v>
      </c>
      <c r="I49" s="53">
        <v>7.1700000000000002E-3</v>
      </c>
      <c r="J49" s="122">
        <v>0</v>
      </c>
      <c r="K49" s="124">
        <v>4.6210715700558341E-5</v>
      </c>
      <c r="L49" s="112">
        <v>0.59499999999999997</v>
      </c>
      <c r="M49" s="143">
        <v>38.437000000000005</v>
      </c>
      <c r="N49" s="112">
        <v>1.42</v>
      </c>
      <c r="O49" s="143">
        <v>10.907585181337627</v>
      </c>
      <c r="P49" s="112">
        <v>3.9050000000000001E-3</v>
      </c>
      <c r="Q49" s="112">
        <v>1</v>
      </c>
    </row>
    <row r="50" spans="1:17">
      <c r="A50" s="118">
        <v>45</v>
      </c>
      <c r="B50" s="112">
        <v>2.2699999999999999E-3</v>
      </c>
      <c r="C50" s="112">
        <v>3.2200000000000002E-4</v>
      </c>
      <c r="D50" s="112">
        <v>1.337E-2</v>
      </c>
      <c r="E50" s="122">
        <v>0</v>
      </c>
      <c r="F50" s="123">
        <v>0</v>
      </c>
      <c r="G50" s="112">
        <v>1.09E-3</v>
      </c>
      <c r="H50" s="119">
        <v>5.4600000000000004E-4</v>
      </c>
      <c r="I50" s="53">
        <v>7.5799999999999999E-3</v>
      </c>
      <c r="J50" s="122">
        <v>0</v>
      </c>
      <c r="K50" s="124">
        <v>1.4594235467719306E-4</v>
      </c>
      <c r="L50" s="112">
        <v>0.61499999999999999</v>
      </c>
      <c r="M50" s="143">
        <v>39.220400000000005</v>
      </c>
      <c r="N50" s="112">
        <v>1.425</v>
      </c>
      <c r="O50" s="143">
        <v>11.099323919024238</v>
      </c>
      <c r="P50" s="112">
        <v>4.2050000000000004E-3</v>
      </c>
      <c r="Q50" s="112">
        <v>1</v>
      </c>
    </row>
    <row r="51" spans="1:17">
      <c r="A51" s="118">
        <v>46</v>
      </c>
      <c r="B51" s="112">
        <v>2.4299999999999999E-3</v>
      </c>
      <c r="C51" s="112">
        <v>3.8400000000000001E-4</v>
      </c>
      <c r="D51" s="112">
        <v>1.401E-2</v>
      </c>
      <c r="E51" s="122">
        <v>0</v>
      </c>
      <c r="F51" s="123">
        <v>1.1641316613308784E-6</v>
      </c>
      <c r="G51" s="112">
        <v>1.17E-3</v>
      </c>
      <c r="H51" s="119">
        <v>6.2200000000000005E-4</v>
      </c>
      <c r="I51" s="53">
        <v>8.0099999999999998E-3</v>
      </c>
      <c r="J51" s="122">
        <v>0</v>
      </c>
      <c r="K51" s="124">
        <v>4.1705233301605137E-4</v>
      </c>
      <c r="L51" s="112">
        <v>0.625</v>
      </c>
      <c r="M51" s="143">
        <v>40.003800000000005</v>
      </c>
      <c r="N51" s="112">
        <v>1.425</v>
      </c>
      <c r="O51" s="143">
        <v>11.287006828824254</v>
      </c>
      <c r="P51" s="112">
        <v>4.5199999999999997E-3</v>
      </c>
      <c r="Q51" s="112">
        <v>1</v>
      </c>
    </row>
    <row r="52" spans="1:17">
      <c r="A52" s="118">
        <v>47</v>
      </c>
      <c r="B52" s="112">
        <v>2.5999999999999999E-3</v>
      </c>
      <c r="C52" s="112">
        <v>4.5600000000000003E-4</v>
      </c>
      <c r="D52" s="112">
        <v>1.469E-2</v>
      </c>
      <c r="E52" s="122">
        <v>0</v>
      </c>
      <c r="F52" s="123">
        <v>4.9628265829872544E-6</v>
      </c>
      <c r="G52" s="112">
        <v>1.2600000000000001E-3</v>
      </c>
      <c r="H52" s="119">
        <v>7.0200000000000004E-4</v>
      </c>
      <c r="I52" s="53">
        <v>8.4700000000000001E-3</v>
      </c>
      <c r="J52" s="122">
        <v>0</v>
      </c>
      <c r="K52" s="124">
        <v>1.0783762459198134E-3</v>
      </c>
      <c r="L52" s="112">
        <v>0.63500000000000001</v>
      </c>
      <c r="M52" s="143">
        <v>40.787200000000006</v>
      </c>
      <c r="N52" s="112">
        <v>1.44</v>
      </c>
      <c r="O52" s="143">
        <v>11.470865319734475</v>
      </c>
      <c r="P52" s="112">
        <v>4.8599999999999997E-3</v>
      </c>
      <c r="Q52" s="112">
        <v>1</v>
      </c>
    </row>
    <row r="53" spans="1:17">
      <c r="A53" s="118">
        <v>48</v>
      </c>
      <c r="B53" s="112">
        <v>2.7899999999999999E-3</v>
      </c>
      <c r="C53" s="112">
        <v>5.3899999999999998E-4</v>
      </c>
      <c r="D53" s="112">
        <v>1.5389999999999999E-2</v>
      </c>
      <c r="E53" s="122">
        <v>0</v>
      </c>
      <c r="F53" s="123">
        <v>1.9143733965636687E-5</v>
      </c>
      <c r="G53" s="112">
        <v>1.3500000000000001E-3</v>
      </c>
      <c r="H53" s="119">
        <v>7.85E-4</v>
      </c>
      <c r="I53" s="120">
        <v>8.9499999999999996E-3</v>
      </c>
      <c r="J53" s="122">
        <v>0</v>
      </c>
      <c r="K53" s="124">
        <v>2.5230195889580586E-3</v>
      </c>
      <c r="L53" s="112">
        <v>0.64500000000000002</v>
      </c>
      <c r="M53" s="143">
        <v>41.570600000000006</v>
      </c>
      <c r="N53" s="112">
        <v>1.4500000000000002</v>
      </c>
      <c r="O53" s="143">
        <v>11.651109874685631</v>
      </c>
      <c r="P53" s="112">
        <v>5.2249999999999996E-3</v>
      </c>
      <c r="Q53" s="112">
        <v>1</v>
      </c>
    </row>
    <row r="54" spans="1:17">
      <c r="A54" s="118">
        <v>49</v>
      </c>
      <c r="B54" s="112">
        <v>2.99E-3</v>
      </c>
      <c r="C54" s="112">
        <v>6.3299999999999999E-4</v>
      </c>
      <c r="D54" s="112">
        <v>1.6140000000000002E-2</v>
      </c>
      <c r="E54" s="122">
        <v>0</v>
      </c>
      <c r="F54" s="123">
        <v>6.6818197026483002E-5</v>
      </c>
      <c r="G54" s="112">
        <v>1.4499999999999999E-3</v>
      </c>
      <c r="H54" s="119">
        <v>8.6899999999999998E-4</v>
      </c>
      <c r="I54" s="121">
        <v>9.4599999999999997E-3</v>
      </c>
      <c r="J54" s="122">
        <v>0</v>
      </c>
      <c r="K54" s="124">
        <v>5.3412325117383136E-3</v>
      </c>
      <c r="L54" s="112">
        <v>0.65500000000000003</v>
      </c>
      <c r="M54" s="143">
        <v>42.353999999999999</v>
      </c>
      <c r="N54" s="112">
        <v>1.44</v>
      </c>
      <c r="O54" s="143">
        <v>11.827932593681112</v>
      </c>
      <c r="P54" s="112">
        <v>5.6249999999999998E-3</v>
      </c>
      <c r="Q54" s="112">
        <v>1</v>
      </c>
    </row>
    <row r="55" spans="1:17">
      <c r="A55" s="118">
        <v>50</v>
      </c>
      <c r="B55" s="112">
        <v>3.2100000000000002E-3</v>
      </c>
      <c r="C55" s="112">
        <v>7.3899999999999997E-4</v>
      </c>
      <c r="D55" s="112">
        <v>1.6910000000000001E-2</v>
      </c>
      <c r="E55" s="122">
        <v>0.35</v>
      </c>
      <c r="F55" s="123">
        <v>2.1102475608729263E-4</v>
      </c>
      <c r="G55" s="112">
        <v>1.56E-3</v>
      </c>
      <c r="H55" s="119">
        <v>9.4899999999999997E-4</v>
      </c>
      <c r="I55" s="120">
        <v>0.01</v>
      </c>
      <c r="J55" s="122">
        <v>0.35</v>
      </c>
      <c r="K55" s="124">
        <v>1.0231348953491185E-2</v>
      </c>
      <c r="L55" s="112">
        <v>0.66500000000000004</v>
      </c>
      <c r="M55" s="143">
        <v>43.1374</v>
      </c>
      <c r="N55" s="112">
        <v>1.44</v>
      </c>
      <c r="O55" s="143">
        <v>12.001509353984137</v>
      </c>
      <c r="P55" s="112">
        <v>6.0650000000000001E-3</v>
      </c>
      <c r="Q55" s="112">
        <v>1</v>
      </c>
    </row>
    <row r="56" spans="1:17">
      <c r="A56" s="118">
        <v>51</v>
      </c>
      <c r="B56" s="112">
        <v>3.4499999999999999E-3</v>
      </c>
      <c r="C56" s="112">
        <v>8.5599999999999999E-4</v>
      </c>
      <c r="D56" s="112">
        <v>1.772E-2</v>
      </c>
      <c r="E56" s="122">
        <v>0.38</v>
      </c>
      <c r="F56" s="123">
        <v>6.0303513017185802E-4</v>
      </c>
      <c r="G56" s="112">
        <v>1.6900000000000001E-3</v>
      </c>
      <c r="H56" s="119">
        <v>1.0219999999999999E-3</v>
      </c>
      <c r="I56" s="121">
        <v>1.057E-2</v>
      </c>
      <c r="J56" s="122">
        <v>0.38</v>
      </c>
      <c r="K56" s="124">
        <v>1.7733516450493012E-2</v>
      </c>
      <c r="L56" s="112">
        <v>0.67500000000000004</v>
      </c>
      <c r="M56" s="143">
        <v>43.9208</v>
      </c>
      <c r="N56" s="112">
        <v>1.425</v>
      </c>
      <c r="O56" s="143">
        <v>12.172001655435247</v>
      </c>
      <c r="P56" s="112">
        <v>6.5649999999999997E-3</v>
      </c>
      <c r="Q56" s="112">
        <v>1</v>
      </c>
    </row>
    <row r="57" spans="1:17">
      <c r="A57" s="118">
        <v>52</v>
      </c>
      <c r="B57" s="112">
        <v>3.7100000000000002E-3</v>
      </c>
      <c r="C57" s="112">
        <v>9.8200000000000002E-4</v>
      </c>
      <c r="D57" s="112">
        <v>1.8579999999999999E-2</v>
      </c>
      <c r="E57" s="122">
        <v>0.4</v>
      </c>
      <c r="F57" s="123">
        <v>1.5592737609921622E-3</v>
      </c>
      <c r="G57" s="112">
        <v>1.83E-3</v>
      </c>
      <c r="H57" s="119">
        <v>1.0790000000000001E-3</v>
      </c>
      <c r="I57" s="120">
        <v>1.1180000000000001E-2</v>
      </c>
      <c r="J57" s="122">
        <v>0.4</v>
      </c>
      <c r="K57" s="124">
        <v>2.7811689940898558E-2</v>
      </c>
      <c r="L57" s="112">
        <v>0.67500000000000004</v>
      </c>
      <c r="M57" s="143">
        <v>44.7042</v>
      </c>
      <c r="N57" s="112">
        <v>1.4100000000000001</v>
      </c>
      <c r="O57" s="143">
        <v>12.339558205140978</v>
      </c>
      <c r="P57" s="112">
        <v>7.1250000000000003E-3</v>
      </c>
      <c r="Q57" s="112">
        <v>1</v>
      </c>
    </row>
    <row r="58" spans="1:17">
      <c r="A58" s="118">
        <v>53</v>
      </c>
      <c r="B58" s="112">
        <v>4.0000000000000001E-3</v>
      </c>
      <c r="C58" s="112">
        <v>1.1130000000000001E-3</v>
      </c>
      <c r="D58" s="112">
        <v>1.9470000000000001E-2</v>
      </c>
      <c r="E58" s="122">
        <v>0.42</v>
      </c>
      <c r="F58" s="123">
        <v>3.6481499461961113E-3</v>
      </c>
      <c r="G58" s="112">
        <v>1.97E-3</v>
      </c>
      <c r="H58" s="119">
        <v>1.114E-3</v>
      </c>
      <c r="I58" s="121">
        <v>1.1809999999999999E-2</v>
      </c>
      <c r="J58" s="122">
        <v>0.42</v>
      </c>
      <c r="K58" s="124">
        <v>3.9466666666666671E-2</v>
      </c>
      <c r="L58" s="112">
        <v>0.68500000000000005</v>
      </c>
      <c r="M58" s="143">
        <v>45.4876</v>
      </c>
      <c r="N58" s="112">
        <v>1.4</v>
      </c>
      <c r="O58" s="143">
        <v>12.504316285079359</v>
      </c>
      <c r="P58" s="112">
        <v>7.7549999999999997E-3</v>
      </c>
      <c r="Q58" s="112">
        <v>1</v>
      </c>
    </row>
    <row r="59" spans="1:17">
      <c r="A59" s="118">
        <v>54</v>
      </c>
      <c r="B59" s="112">
        <v>4.3E-3</v>
      </c>
      <c r="C59" s="112">
        <v>1.2459999999999999E-3</v>
      </c>
      <c r="D59" s="112">
        <v>2.0410000000000001E-2</v>
      </c>
      <c r="E59" s="122">
        <v>0.44</v>
      </c>
      <c r="F59" s="123">
        <v>7.7231334967026955E-3</v>
      </c>
      <c r="G59" s="112">
        <v>2.1299999999999999E-3</v>
      </c>
      <c r="H59" s="119">
        <v>1.114E-3</v>
      </c>
      <c r="I59" s="120">
        <v>1.2489999999999999E-2</v>
      </c>
      <c r="J59" s="122">
        <v>0.44</v>
      </c>
      <c r="K59" s="124">
        <v>5.0676203111942861E-2</v>
      </c>
      <c r="L59" s="112">
        <v>0.67999999999999994</v>
      </c>
      <c r="M59" s="143">
        <v>46.271000000000001</v>
      </c>
      <c r="N59" s="112">
        <v>1.375</v>
      </c>
      <c r="O59" s="143">
        <v>12.666402937832606</v>
      </c>
      <c r="P59" s="112">
        <v>8.43E-3</v>
      </c>
      <c r="Q59" s="112">
        <v>1</v>
      </c>
    </row>
    <row r="60" spans="1:17">
      <c r="A60" s="118">
        <v>55</v>
      </c>
      <c r="B60" s="112">
        <v>4.62E-3</v>
      </c>
      <c r="C60" s="112">
        <v>1.3699999999999999E-3</v>
      </c>
      <c r="D60" s="112">
        <v>2.1389999999999999E-2</v>
      </c>
      <c r="E60" s="122">
        <v>0.46</v>
      </c>
      <c r="F60" s="123">
        <v>1.4793977540858873E-2</v>
      </c>
      <c r="G60" s="112">
        <v>2.3E-3</v>
      </c>
      <c r="H60" s="119">
        <v>1.067E-3</v>
      </c>
      <c r="I60" s="121">
        <v>1.32E-2</v>
      </c>
      <c r="J60" s="122">
        <v>0.46</v>
      </c>
      <c r="K60" s="124">
        <v>5.8877348066908801E-2</v>
      </c>
      <c r="L60" s="112">
        <v>0.69</v>
      </c>
      <c r="M60" s="143">
        <v>47.054400000000001</v>
      </c>
      <c r="N60" s="112">
        <v>1.32</v>
      </c>
      <c r="O60" s="143">
        <v>12.8259359991088</v>
      </c>
      <c r="P60" s="112">
        <v>9.1450000000000004E-3</v>
      </c>
      <c r="Q60" s="112">
        <v>1</v>
      </c>
    </row>
    <row r="61" spans="1:17">
      <c r="A61" s="118">
        <v>56</v>
      </c>
      <c r="B61" s="112">
        <v>4.9800000000000001E-3</v>
      </c>
      <c r="C61" s="112">
        <v>1.4760000000000001E-3</v>
      </c>
      <c r="D61" s="112">
        <v>2.2419999999999999E-2</v>
      </c>
      <c r="E61" s="122">
        <v>0.47</v>
      </c>
      <c r="F61" s="123">
        <v>2.564170621895611E-2</v>
      </c>
      <c r="G61" s="112">
        <v>2.5000000000000001E-3</v>
      </c>
      <c r="H61" s="119">
        <v>9.59E-4</v>
      </c>
      <c r="I61" s="120">
        <v>1.3950000000000001E-2</v>
      </c>
      <c r="J61" s="122">
        <v>0.47</v>
      </c>
      <c r="K61" s="124">
        <v>6.1896054254011998E-2</v>
      </c>
      <c r="L61" s="112">
        <v>0.70500000000000007</v>
      </c>
      <c r="M61" s="143">
        <v>47.837800000000001</v>
      </c>
      <c r="N61" s="112">
        <v>1.28</v>
      </c>
      <c r="O61" s="143">
        <v>12.983025000531104</v>
      </c>
      <c r="P61" s="112">
        <v>9.8849999999999997E-3</v>
      </c>
      <c r="Q61" s="112">
        <v>6</v>
      </c>
    </row>
    <row r="62" spans="1:17">
      <c r="A62" s="118">
        <v>57</v>
      </c>
      <c r="B62" s="112">
        <v>5.3699999999999998E-3</v>
      </c>
      <c r="C62" s="112">
        <v>1.547E-3</v>
      </c>
      <c r="D62" s="112">
        <v>2.35E-2</v>
      </c>
      <c r="E62" s="122">
        <v>0.49</v>
      </c>
      <c r="F62" s="123">
        <v>4.0214200319947907E-2</v>
      </c>
      <c r="G62" s="112">
        <v>2.7299999999999998E-3</v>
      </c>
      <c r="H62" s="119">
        <v>7.7800000000000005E-4</v>
      </c>
      <c r="I62" s="121">
        <v>1.4749999999999999E-2</v>
      </c>
      <c r="J62" s="122">
        <v>0.49</v>
      </c>
      <c r="K62" s="124">
        <v>5.8877348066908801E-2</v>
      </c>
      <c r="L62" s="112">
        <v>0.69</v>
      </c>
      <c r="M62" s="143">
        <v>48.621200000000002</v>
      </c>
      <c r="N62" s="112">
        <v>1.26</v>
      </c>
      <c r="O62" s="143">
        <v>13.13777196204102</v>
      </c>
      <c r="P62" s="112">
        <v>1.0645E-2</v>
      </c>
      <c r="Q62" s="112">
        <v>1</v>
      </c>
    </row>
    <row r="63" spans="1:17">
      <c r="A63" s="118">
        <v>58</v>
      </c>
      <c r="B63" s="112">
        <v>5.77E-3</v>
      </c>
      <c r="C63" s="112">
        <v>1.5640000000000001E-3</v>
      </c>
      <c r="D63" s="112">
        <v>2.4629999999999999E-2</v>
      </c>
      <c r="E63" s="122">
        <v>0.5</v>
      </c>
      <c r="F63" s="123">
        <v>5.7066666666666668E-2</v>
      </c>
      <c r="G63" s="112">
        <v>2.98E-3</v>
      </c>
      <c r="H63" s="119">
        <v>5.1999999999999995E-4</v>
      </c>
      <c r="I63" s="120">
        <v>1.559E-2</v>
      </c>
      <c r="J63" s="122">
        <v>0.5</v>
      </c>
      <c r="K63" s="124">
        <v>5.0676203111942861E-2</v>
      </c>
      <c r="L63" s="112">
        <v>0.69500000000000006</v>
      </c>
      <c r="M63" s="143">
        <v>49.404600000000002</v>
      </c>
      <c r="N63" s="112">
        <v>1.24</v>
      </c>
      <c r="O63" s="143">
        <v>13.290272089946654</v>
      </c>
      <c r="P63" s="112">
        <v>1.1440000000000001E-2</v>
      </c>
      <c r="Q63" s="112">
        <v>1</v>
      </c>
    </row>
    <row r="64" spans="1:17">
      <c r="A64" s="118">
        <v>59</v>
      </c>
      <c r="B64" s="112">
        <v>6.1900000000000002E-3</v>
      </c>
      <c r="C64" s="112">
        <v>1.5070000000000001E-3</v>
      </c>
      <c r="D64" s="112">
        <v>2.581E-2</v>
      </c>
      <c r="E64" s="122">
        <v>0.52</v>
      </c>
      <c r="F64" s="123">
        <v>7.3275050445647111E-2</v>
      </c>
      <c r="G64" s="112">
        <v>3.2499999999999999E-3</v>
      </c>
      <c r="H64" s="119">
        <v>2.13E-4</v>
      </c>
      <c r="I64" s="121">
        <v>1.6480000000000002E-2</v>
      </c>
      <c r="J64" s="122">
        <v>0.52</v>
      </c>
      <c r="K64" s="124">
        <v>3.9466666666666671E-2</v>
      </c>
      <c r="L64" s="112">
        <v>0.70500000000000007</v>
      </c>
      <c r="M64" s="143">
        <v>50.188000000000002</v>
      </c>
      <c r="N64" s="112">
        <v>1.2</v>
      </c>
      <c r="O64" s="143">
        <v>13.440614393969467</v>
      </c>
      <c r="P64" s="112">
        <v>1.231E-2</v>
      </c>
      <c r="Q64" s="112">
        <v>1</v>
      </c>
    </row>
    <row r="65" spans="1:17">
      <c r="A65" s="118">
        <v>60</v>
      </c>
      <c r="B65" s="112">
        <v>6.6499999999999997E-3</v>
      </c>
      <c r="C65" s="112">
        <v>1.3550000000000001E-3</v>
      </c>
      <c r="D65" s="112">
        <v>2.7050000000000001E-2</v>
      </c>
      <c r="E65" s="122">
        <v>0.53</v>
      </c>
      <c r="F65" s="123">
        <v>8.5133462745395155E-2</v>
      </c>
      <c r="G65" s="112">
        <v>3.5500000000000002E-3</v>
      </c>
      <c r="H65" s="119">
        <v>1.1E-5</v>
      </c>
      <c r="I65" s="120">
        <v>1.7420000000000001E-2</v>
      </c>
      <c r="J65" s="122">
        <v>0.53</v>
      </c>
      <c r="K65" s="124">
        <v>1</v>
      </c>
      <c r="L65" s="112">
        <v>0.69500000000000006</v>
      </c>
      <c r="M65" s="143">
        <v>50.971400000000003</v>
      </c>
      <c r="N65" s="112">
        <v>1.18</v>
      </c>
      <c r="O65" s="143">
        <v>13.588882234468249</v>
      </c>
      <c r="P65" s="112">
        <v>1.3299999999999999E-2</v>
      </c>
      <c r="Q65" s="112">
        <v>1</v>
      </c>
    </row>
    <row r="66" spans="1:17" ht="15" thickBot="1">
      <c r="A66" s="118">
        <v>61</v>
      </c>
      <c r="B66" s="112">
        <v>7.1700000000000002E-3</v>
      </c>
      <c r="C66" s="112">
        <v>1.0970000000000001E-3</v>
      </c>
      <c r="D66" s="112">
        <v>2.835E-2</v>
      </c>
      <c r="E66" s="122">
        <v>0.54</v>
      </c>
      <c r="F66" s="123">
        <v>8.9498348718638959E-2</v>
      </c>
      <c r="G66" s="112">
        <v>3.8800000000000002E-3</v>
      </c>
      <c r="H66" s="119">
        <v>0</v>
      </c>
      <c r="I66" s="121">
        <v>1.8409999999999999E-2</v>
      </c>
      <c r="J66" s="122">
        <v>0.54</v>
      </c>
      <c r="K66" s="124">
        <v>1</v>
      </c>
      <c r="L66" s="145">
        <v>0.69500000000000006</v>
      </c>
      <c r="M66" s="147">
        <v>53.9833</v>
      </c>
      <c r="N66" s="145">
        <v>1.1499999999999999</v>
      </c>
      <c r="O66" s="147">
        <v>13.735153809242675</v>
      </c>
      <c r="P66" s="112">
        <v>1.4449999999999999E-2</v>
      </c>
      <c r="Q66" s="112">
        <v>1</v>
      </c>
    </row>
    <row r="67" spans="1:17" ht="15" thickTop="1">
      <c r="A67" s="118">
        <v>62</v>
      </c>
      <c r="B67" s="112">
        <v>7.77E-3</v>
      </c>
      <c r="C67" s="112">
        <v>7.4600000000000003E-4</v>
      </c>
      <c r="D67" s="112">
        <v>2.972E-2</v>
      </c>
      <c r="E67" s="122">
        <v>0.55000000000000004</v>
      </c>
      <c r="F67" s="123">
        <v>8.5133462745395155E-2</v>
      </c>
      <c r="G67" s="112">
        <v>4.2599999999999999E-3</v>
      </c>
      <c r="H67" s="119">
        <v>0</v>
      </c>
      <c r="I67" s="120">
        <v>1.9460000000000002E-2</v>
      </c>
      <c r="J67" s="122">
        <v>0.55000000000000004</v>
      </c>
      <c r="K67" s="124">
        <v>1</v>
      </c>
      <c r="L67" s="144">
        <v>0.69</v>
      </c>
      <c r="M67" s="148">
        <v>56.995200000000004</v>
      </c>
      <c r="N67" s="144">
        <v>1.1000000000000001</v>
      </c>
      <c r="O67" s="148">
        <v>11.825280341627131</v>
      </c>
      <c r="P67" s="112">
        <v>1.5805E-2</v>
      </c>
      <c r="Q67" s="112">
        <v>1</v>
      </c>
    </row>
    <row r="68" spans="1:17">
      <c r="A68" s="118">
        <v>63</v>
      </c>
      <c r="B68" s="112">
        <v>8.4499999999999992E-3</v>
      </c>
      <c r="C68" s="112">
        <v>3.6099999999999999E-4</v>
      </c>
      <c r="D68" s="112">
        <v>3.1150000000000001E-2</v>
      </c>
      <c r="E68" s="122">
        <v>0.56000000000000005</v>
      </c>
      <c r="F68" s="123">
        <v>7.3275050445647111E-2</v>
      </c>
      <c r="G68" s="112">
        <v>4.6600000000000001E-3</v>
      </c>
      <c r="H68" s="119">
        <v>0</v>
      </c>
      <c r="I68" s="121">
        <v>2.0570000000000001E-2</v>
      </c>
      <c r="J68" s="122">
        <v>0.56000000000000005</v>
      </c>
      <c r="K68" s="124">
        <v>1</v>
      </c>
      <c r="L68" s="112">
        <v>0.68500000000000005</v>
      </c>
      <c r="M68" s="143">
        <v>57.735400000000006</v>
      </c>
      <c r="N68" s="112">
        <v>1.07</v>
      </c>
      <c r="O68" s="148">
        <v>12.373671156797203</v>
      </c>
      <c r="P68" s="112">
        <v>1.736E-2</v>
      </c>
      <c r="Q68" s="112">
        <v>1</v>
      </c>
    </row>
    <row r="69" spans="1:17">
      <c r="A69" s="118">
        <v>64</v>
      </c>
      <c r="B69" s="112">
        <v>9.1699999999999993E-3</v>
      </c>
      <c r="C69" s="112">
        <v>7.2000000000000002E-5</v>
      </c>
      <c r="D69" s="112">
        <v>3.2649999999999998E-2</v>
      </c>
      <c r="E69" s="122">
        <v>0.56999999999999995</v>
      </c>
      <c r="F69" s="123">
        <v>5.7066666666666668E-2</v>
      </c>
      <c r="G69" s="112">
        <v>5.0800000000000003E-3</v>
      </c>
      <c r="H69" s="119">
        <v>0</v>
      </c>
      <c r="I69" s="120">
        <v>2.1739999999999999E-2</v>
      </c>
      <c r="J69" s="122">
        <v>0.56999999999999995</v>
      </c>
      <c r="K69" s="124">
        <v>1</v>
      </c>
      <c r="L69" s="112">
        <v>0.67999999999999994</v>
      </c>
      <c r="M69" s="143">
        <v>58.4756</v>
      </c>
      <c r="N69" s="112">
        <v>1.02</v>
      </c>
      <c r="O69" s="148">
        <v>12.947493291773219</v>
      </c>
      <c r="P69" s="112">
        <v>1.9095000000000001E-2</v>
      </c>
      <c r="Q69" s="112">
        <v>1</v>
      </c>
    </row>
    <row r="70" spans="1:17">
      <c r="A70" s="118">
        <v>65</v>
      </c>
      <c r="B70" s="112">
        <v>9.9699999999999997E-3</v>
      </c>
      <c r="C70" s="112">
        <v>0</v>
      </c>
      <c r="D70" s="112">
        <v>3.422E-2</v>
      </c>
      <c r="E70" s="122">
        <v>0.57999999999999996</v>
      </c>
      <c r="F70" s="123">
        <v>1</v>
      </c>
      <c r="G70" s="112">
        <v>5.5500000000000002E-3</v>
      </c>
      <c r="H70" s="119">
        <v>0</v>
      </c>
      <c r="I70" s="121">
        <v>2.298E-2</v>
      </c>
      <c r="J70" s="122">
        <v>0.57999999999999996</v>
      </c>
      <c r="K70" s="124">
        <v>1</v>
      </c>
      <c r="L70" s="112">
        <v>0.67999999999999994</v>
      </c>
      <c r="M70" s="143">
        <v>59.215800000000002</v>
      </c>
      <c r="N70" s="112">
        <v>0.98</v>
      </c>
      <c r="O70" s="148">
        <v>13.547926109901873</v>
      </c>
      <c r="P70" s="112">
        <v>2.0955000000000001E-2</v>
      </c>
      <c r="Q70" s="112">
        <v>1</v>
      </c>
    </row>
    <row r="71" spans="1:17">
      <c r="A71" s="118">
        <v>66</v>
      </c>
      <c r="B71" s="112">
        <v>1.089E-2</v>
      </c>
      <c r="C71" s="112">
        <v>0</v>
      </c>
      <c r="D71" s="112">
        <v>3.5860000000000003E-2</v>
      </c>
      <c r="E71" s="122">
        <v>1</v>
      </c>
      <c r="F71" s="123">
        <v>1</v>
      </c>
      <c r="G71" s="112">
        <v>6.0899999999999999E-3</v>
      </c>
      <c r="H71" s="119">
        <v>0</v>
      </c>
      <c r="I71" s="120">
        <v>2.4289999999999999E-2</v>
      </c>
      <c r="J71" s="122">
        <v>1</v>
      </c>
      <c r="K71" s="124">
        <v>1</v>
      </c>
      <c r="L71" s="112">
        <v>0.67500000000000004</v>
      </c>
      <c r="M71" s="143">
        <v>59.956000000000003</v>
      </c>
      <c r="N71" s="112">
        <v>0.92</v>
      </c>
      <c r="O71" s="148">
        <v>14.176203666850743</v>
      </c>
      <c r="P71" s="112">
        <v>2.2919999999999999E-2</v>
      </c>
      <c r="Q71" s="112">
        <v>1</v>
      </c>
    </row>
    <row r="72" spans="1:17">
      <c r="A72" s="118">
        <v>67</v>
      </c>
      <c r="B72" s="112">
        <v>1.196E-2</v>
      </c>
      <c r="C72" s="112">
        <v>0</v>
      </c>
      <c r="D72" s="112">
        <v>3.7589999999999998E-2</v>
      </c>
      <c r="E72" s="122">
        <v>1</v>
      </c>
      <c r="F72" s="123">
        <v>1</v>
      </c>
      <c r="G72" s="112">
        <v>6.7200000000000003E-3</v>
      </c>
      <c r="H72" s="119">
        <v>0</v>
      </c>
      <c r="I72" s="121">
        <v>2.5680000000000001E-2</v>
      </c>
      <c r="J72" s="122">
        <v>1</v>
      </c>
      <c r="K72" s="124">
        <v>1</v>
      </c>
      <c r="L72" s="112">
        <v>0.66500000000000004</v>
      </c>
      <c r="M72" s="143">
        <v>60.696200000000005</v>
      </c>
      <c r="N72" s="112">
        <v>0.87</v>
      </c>
      <c r="O72" s="148">
        <v>14.833617246934335</v>
      </c>
      <c r="P72" s="112">
        <v>2.496E-2</v>
      </c>
      <c r="Q72" s="112">
        <v>1</v>
      </c>
    </row>
    <row r="73" spans="1:17">
      <c r="A73" s="118">
        <v>68</v>
      </c>
      <c r="B73" s="112">
        <v>1.3129999999999999E-2</v>
      </c>
      <c r="C73" s="112">
        <v>0</v>
      </c>
      <c r="D73" s="112">
        <v>3.9399999999999998E-2</v>
      </c>
      <c r="E73" s="122">
        <v>1</v>
      </c>
      <c r="F73" s="123">
        <v>1</v>
      </c>
      <c r="G73" s="112">
        <v>7.3899999999999999E-3</v>
      </c>
      <c r="H73" s="119">
        <v>0</v>
      </c>
      <c r="I73" s="120">
        <v>2.7140000000000001E-2</v>
      </c>
      <c r="J73" s="122">
        <v>1</v>
      </c>
      <c r="K73" s="124">
        <v>1</v>
      </c>
      <c r="L73" s="112">
        <v>0.66500000000000004</v>
      </c>
      <c r="M73" s="143">
        <v>61.436400000000006</v>
      </c>
      <c r="N73" s="112">
        <v>0.81</v>
      </c>
      <c r="O73" s="148">
        <v>15.521518017060842</v>
      </c>
      <c r="P73" s="112">
        <v>2.7119999999999998E-2</v>
      </c>
      <c r="Q73" s="112">
        <v>1</v>
      </c>
    </row>
    <row r="74" spans="1:17">
      <c r="A74" s="118">
        <v>69</v>
      </c>
      <c r="B74" s="112">
        <v>1.438E-2</v>
      </c>
      <c r="C74" s="112">
        <v>0</v>
      </c>
      <c r="D74" s="112">
        <v>4.129E-2</v>
      </c>
      <c r="E74" s="122">
        <v>1</v>
      </c>
      <c r="F74" s="123">
        <v>1</v>
      </c>
      <c r="G74" s="112">
        <v>8.09E-3</v>
      </c>
      <c r="H74" s="119">
        <v>0</v>
      </c>
      <c r="I74" s="121">
        <v>2.869E-2</v>
      </c>
      <c r="J74" s="122">
        <v>1</v>
      </c>
      <c r="K74" s="124">
        <v>1</v>
      </c>
      <c r="L74" s="112">
        <v>0.65</v>
      </c>
      <c r="M74" s="143">
        <v>62.176600000000001</v>
      </c>
      <c r="N74" s="112">
        <v>0.75</v>
      </c>
      <c r="O74" s="148">
        <v>16.241319803754191</v>
      </c>
      <c r="P74" s="112">
        <v>2.9520000000000001E-2</v>
      </c>
      <c r="Q74" s="112">
        <v>1</v>
      </c>
    </row>
    <row r="75" spans="1:17">
      <c r="A75" s="118">
        <v>70</v>
      </c>
      <c r="B75" s="112">
        <v>1.5779999999999999E-2</v>
      </c>
      <c r="C75" s="112">
        <v>0</v>
      </c>
      <c r="D75" s="112">
        <v>4.3279999999999999E-2</v>
      </c>
      <c r="E75" s="122">
        <v>1</v>
      </c>
      <c r="F75" s="123">
        <v>1</v>
      </c>
      <c r="G75" s="112">
        <v>8.8999999999999999E-3</v>
      </c>
      <c r="H75" s="119">
        <v>0</v>
      </c>
      <c r="I75" s="120">
        <v>3.0329999999999999E-2</v>
      </c>
      <c r="J75" s="122">
        <v>1</v>
      </c>
      <c r="K75" s="124">
        <v>1</v>
      </c>
      <c r="L75" s="112">
        <v>0.65</v>
      </c>
      <c r="M75" s="143">
        <v>62.916800000000002</v>
      </c>
      <c r="N75" s="112">
        <v>0.7</v>
      </c>
      <c r="O75" s="148">
        <v>16.994501998958967</v>
      </c>
      <c r="P75" s="112">
        <v>3.2265000000000002E-2</v>
      </c>
      <c r="Q75" s="112">
        <v>1</v>
      </c>
    </row>
    <row r="76" spans="1:17">
      <c r="A76" s="118">
        <v>71</v>
      </c>
      <c r="B76" s="112">
        <v>1.7399999999999999E-2</v>
      </c>
      <c r="C76" s="112">
        <v>0</v>
      </c>
      <c r="D76" s="112">
        <v>4.5359999999999998E-2</v>
      </c>
      <c r="E76" s="122">
        <v>1</v>
      </c>
      <c r="F76" s="123">
        <v>1</v>
      </c>
      <c r="G76" s="112">
        <v>9.8700000000000003E-3</v>
      </c>
      <c r="H76" s="119">
        <v>0</v>
      </c>
      <c r="I76" s="121">
        <v>3.2059999999999998E-2</v>
      </c>
      <c r="J76" s="122">
        <v>1</v>
      </c>
      <c r="K76" s="124">
        <v>1</v>
      </c>
      <c r="L76" s="112">
        <v>0.64</v>
      </c>
      <c r="M76" s="143">
        <v>63.7</v>
      </c>
      <c r="N76" s="112">
        <v>0.62</v>
      </c>
      <c r="O76" s="148">
        <v>0</v>
      </c>
      <c r="P76" s="112">
        <v>3.5479999999999998E-2</v>
      </c>
      <c r="Q76" s="112">
        <v>1</v>
      </c>
    </row>
    <row r="77" spans="1:17">
      <c r="A77" s="118">
        <v>72</v>
      </c>
      <c r="B77" s="112">
        <v>1.9300000000000001E-2</v>
      </c>
      <c r="C77" s="112">
        <v>0</v>
      </c>
      <c r="D77" s="112">
        <v>4.7539999999999999E-2</v>
      </c>
      <c r="E77" s="122">
        <v>1</v>
      </c>
      <c r="F77" s="123">
        <v>1</v>
      </c>
      <c r="G77" s="112">
        <v>1.1089999999999999E-2</v>
      </c>
      <c r="H77" s="119">
        <v>0</v>
      </c>
      <c r="I77" s="120">
        <v>3.388E-2</v>
      </c>
      <c r="J77" s="122">
        <v>1</v>
      </c>
      <c r="K77" s="124">
        <v>1</v>
      </c>
      <c r="L77" s="112">
        <v>0.62</v>
      </c>
      <c r="M77" s="143">
        <v>64.400000000000006</v>
      </c>
      <c r="N77" s="112">
        <v>0.56000000000000005</v>
      </c>
      <c r="O77" s="148">
        <v>0</v>
      </c>
      <c r="P77" s="112">
        <v>3.9274999999999997E-2</v>
      </c>
      <c r="Q77" s="112">
        <v>1</v>
      </c>
    </row>
    <row r="78" spans="1:17">
      <c r="A78" s="118">
        <v>73</v>
      </c>
      <c r="B78" s="112">
        <v>2.1299999999999999E-2</v>
      </c>
      <c r="C78" s="112">
        <v>0</v>
      </c>
      <c r="D78" s="112">
        <v>4.9829999999999999E-2</v>
      </c>
      <c r="E78" s="122">
        <v>1</v>
      </c>
      <c r="F78" s="123">
        <v>1</v>
      </c>
      <c r="G78" s="112">
        <v>1.268E-2</v>
      </c>
      <c r="H78" s="119">
        <v>0</v>
      </c>
      <c r="I78" s="121">
        <v>3.5819999999999998E-2</v>
      </c>
      <c r="J78" s="122">
        <v>1</v>
      </c>
      <c r="K78" s="124">
        <v>1</v>
      </c>
      <c r="L78" s="112">
        <v>0.61</v>
      </c>
      <c r="M78" s="143">
        <v>65.099999999999994</v>
      </c>
      <c r="N78" s="112">
        <v>0.48</v>
      </c>
      <c r="O78" s="148">
        <v>0</v>
      </c>
      <c r="P78" s="112">
        <v>4.3665000000000002E-2</v>
      </c>
      <c r="Q78" s="112">
        <v>1</v>
      </c>
    </row>
    <row r="79" spans="1:17">
      <c r="A79" s="118">
        <v>74</v>
      </c>
      <c r="B79" s="112">
        <v>2.3560000000000001E-2</v>
      </c>
      <c r="C79" s="112">
        <v>0</v>
      </c>
      <c r="D79" s="112">
        <v>4.9829999999999999E-2</v>
      </c>
      <c r="E79" s="122">
        <v>1</v>
      </c>
      <c r="F79" s="123">
        <v>1</v>
      </c>
      <c r="G79" s="112">
        <v>1.413E-2</v>
      </c>
      <c r="H79" s="119">
        <v>0</v>
      </c>
      <c r="I79" s="120">
        <v>3.5819999999999998E-2</v>
      </c>
      <c r="J79" s="122">
        <v>1</v>
      </c>
      <c r="K79" s="124">
        <v>1</v>
      </c>
      <c r="L79" s="112">
        <v>0.58499999999999996</v>
      </c>
      <c r="M79" s="143">
        <v>65.900000000000006</v>
      </c>
      <c r="N79" s="112">
        <v>0.41</v>
      </c>
      <c r="O79" s="148">
        <v>0</v>
      </c>
      <c r="P79" s="112">
        <v>4.8575E-2</v>
      </c>
      <c r="Q79" s="112">
        <v>1</v>
      </c>
    </row>
    <row r="80" spans="1:17">
      <c r="A80" s="118">
        <v>75</v>
      </c>
      <c r="B80" s="112">
        <v>2.6079999999999999E-2</v>
      </c>
      <c r="C80" s="112">
        <v>0</v>
      </c>
      <c r="D80" s="112">
        <v>5.4739999999999997E-2</v>
      </c>
      <c r="E80" s="122">
        <v>1</v>
      </c>
      <c r="F80" s="123">
        <v>1</v>
      </c>
      <c r="G80" s="112">
        <v>1.576E-2</v>
      </c>
      <c r="H80" s="119">
        <v>0</v>
      </c>
      <c r="I80" s="121">
        <v>3.7859999999999998E-2</v>
      </c>
      <c r="J80" s="122">
        <v>1</v>
      </c>
      <c r="K80" s="124">
        <v>1</v>
      </c>
      <c r="L80" s="112">
        <v>0.58499999999999996</v>
      </c>
      <c r="M80" s="143">
        <v>66.599999999999994</v>
      </c>
      <c r="N80" s="112">
        <v>0</v>
      </c>
      <c r="O80" s="148">
        <v>0</v>
      </c>
      <c r="P80" s="112">
        <v>5.3905000000000002E-2</v>
      </c>
      <c r="Q80" s="112">
        <v>1</v>
      </c>
    </row>
    <row r="81" spans="1:17">
      <c r="A81" s="118">
        <v>76</v>
      </c>
      <c r="B81" s="112">
        <v>2.8889999999999999E-2</v>
      </c>
      <c r="C81" s="112">
        <v>0</v>
      </c>
      <c r="D81" s="112">
        <v>5.7369999999999997E-2</v>
      </c>
      <c r="E81" s="122">
        <v>1</v>
      </c>
      <c r="F81" s="123">
        <v>1</v>
      </c>
      <c r="G81" s="112">
        <v>1.7590000000000001E-2</v>
      </c>
      <c r="H81" s="119">
        <v>0</v>
      </c>
      <c r="I81" s="53">
        <v>4.002E-2</v>
      </c>
      <c r="J81" s="122">
        <v>1</v>
      </c>
      <c r="K81" s="124">
        <v>1</v>
      </c>
      <c r="L81" s="112">
        <v>0.57000000000000006</v>
      </c>
      <c r="M81" s="143">
        <v>67.400000000000006</v>
      </c>
      <c r="N81" s="112">
        <v>0</v>
      </c>
      <c r="O81" s="148">
        <v>0</v>
      </c>
      <c r="P81" s="112">
        <v>5.9575000000000003E-2</v>
      </c>
      <c r="Q81" s="112">
        <v>1</v>
      </c>
    </row>
    <row r="82" spans="1:17">
      <c r="A82" s="118">
        <v>77</v>
      </c>
      <c r="B82" s="112">
        <v>3.202E-2</v>
      </c>
      <c r="C82" s="112">
        <v>0</v>
      </c>
      <c r="D82" s="112">
        <v>6.0130000000000003E-2</v>
      </c>
      <c r="E82" s="122">
        <v>1</v>
      </c>
      <c r="F82" s="123">
        <v>1</v>
      </c>
      <c r="G82" s="112">
        <v>1.9640000000000001E-2</v>
      </c>
      <c r="H82" s="119">
        <v>0</v>
      </c>
      <c r="I82" s="53">
        <v>4.2299999999999997E-2</v>
      </c>
      <c r="J82" s="122">
        <v>1</v>
      </c>
      <c r="K82" s="124">
        <v>1</v>
      </c>
      <c r="L82" s="112">
        <v>0.55499999999999994</v>
      </c>
      <c r="M82" s="143">
        <v>68.099999999999994</v>
      </c>
      <c r="N82" s="112">
        <v>0</v>
      </c>
      <c r="O82" s="148">
        <v>0</v>
      </c>
      <c r="P82" s="112">
        <v>6.5525E-2</v>
      </c>
      <c r="Q82" s="112">
        <v>1</v>
      </c>
    </row>
    <row r="83" spans="1:17">
      <c r="A83" s="118">
        <v>78</v>
      </c>
      <c r="B83" s="112">
        <v>3.5499999999999997E-2</v>
      </c>
      <c r="C83" s="112">
        <v>0</v>
      </c>
      <c r="D83" s="112">
        <v>6.3020000000000007E-2</v>
      </c>
      <c r="E83" s="122">
        <v>1</v>
      </c>
      <c r="F83" s="123">
        <v>1</v>
      </c>
      <c r="G83" s="112">
        <v>2.1930000000000002E-2</v>
      </c>
      <c r="H83" s="119">
        <v>0</v>
      </c>
      <c r="I83" s="53">
        <v>4.471E-2</v>
      </c>
      <c r="J83" s="122">
        <v>1</v>
      </c>
      <c r="K83" s="124">
        <v>1</v>
      </c>
      <c r="L83" s="112">
        <v>0.53</v>
      </c>
      <c r="M83" s="143">
        <v>68.8</v>
      </c>
      <c r="N83" s="112">
        <v>0</v>
      </c>
      <c r="O83" s="148">
        <v>0</v>
      </c>
      <c r="P83" s="112">
        <v>7.1819999999999995E-2</v>
      </c>
      <c r="Q83" s="112">
        <v>1</v>
      </c>
    </row>
    <row r="84" spans="1:17">
      <c r="A84" s="118">
        <v>79</v>
      </c>
      <c r="B84" s="112">
        <v>3.9379999999999998E-2</v>
      </c>
      <c r="C84" s="112">
        <v>0</v>
      </c>
      <c r="D84" s="112">
        <v>6.6059999999999994E-2</v>
      </c>
      <c r="E84" s="122">
        <v>1</v>
      </c>
      <c r="F84" s="123">
        <v>1</v>
      </c>
      <c r="G84" s="112">
        <v>2.4500000000000001E-2</v>
      </c>
      <c r="H84" s="119">
        <v>0</v>
      </c>
      <c r="I84" s="53">
        <v>4.7260000000000003E-2</v>
      </c>
      <c r="J84" s="122">
        <v>1</v>
      </c>
      <c r="K84" s="124">
        <v>1</v>
      </c>
      <c r="L84" s="112">
        <v>0.52500000000000002</v>
      </c>
      <c r="M84" s="143">
        <v>69.599999999999994</v>
      </c>
      <c r="N84" s="112">
        <v>0</v>
      </c>
      <c r="O84" s="148">
        <v>0</v>
      </c>
      <c r="P84" s="112">
        <v>7.8664999999999999E-2</v>
      </c>
      <c r="Q84" s="112">
        <v>1</v>
      </c>
    </row>
    <row r="85" spans="1:17">
      <c r="A85" s="118">
        <v>80</v>
      </c>
      <c r="B85" s="112">
        <v>4.369E-2</v>
      </c>
      <c r="C85" s="112">
        <v>0</v>
      </c>
      <c r="D85" s="112">
        <v>6.923E-2</v>
      </c>
      <c r="E85" s="122">
        <v>1</v>
      </c>
      <c r="F85" s="123">
        <v>1</v>
      </c>
      <c r="G85" s="112">
        <v>2.7380000000000002E-2</v>
      </c>
      <c r="H85" s="119">
        <v>0</v>
      </c>
      <c r="I85" s="53">
        <v>4.9959999999999997E-2</v>
      </c>
      <c r="J85" s="122">
        <v>1</v>
      </c>
      <c r="K85" s="124">
        <v>1</v>
      </c>
      <c r="L85" s="112">
        <v>0.5</v>
      </c>
      <c r="M85" s="143">
        <v>70.3</v>
      </c>
      <c r="N85" s="112">
        <v>0</v>
      </c>
      <c r="O85" s="148">
        <v>0</v>
      </c>
      <c r="P85" s="112">
        <v>8.6305000000000007E-2</v>
      </c>
      <c r="Q85" s="112">
        <v>1</v>
      </c>
    </row>
    <row r="86" spans="1:17">
      <c r="A86" s="118">
        <v>81</v>
      </c>
      <c r="B86" s="112">
        <v>4.8469999999999999E-2</v>
      </c>
      <c r="C86" s="112">
        <v>0</v>
      </c>
      <c r="D86" s="112">
        <v>7.2559999999999999E-2</v>
      </c>
      <c r="E86" s="122">
        <v>1</v>
      </c>
      <c r="F86" s="123">
        <v>1</v>
      </c>
      <c r="G86" s="112">
        <v>3.0599999999999999E-2</v>
      </c>
      <c r="H86" s="119">
        <v>0</v>
      </c>
      <c r="I86" s="53">
        <v>5.28E-2</v>
      </c>
      <c r="J86" s="122">
        <v>1</v>
      </c>
      <c r="K86" s="124">
        <v>1</v>
      </c>
      <c r="L86" s="112">
        <v>0.47</v>
      </c>
      <c r="M86" s="143">
        <v>71.099999999999994</v>
      </c>
      <c r="N86" s="112">
        <v>0</v>
      </c>
      <c r="O86" s="148">
        <v>0</v>
      </c>
      <c r="P86" s="112">
        <v>9.4960000000000003E-2</v>
      </c>
      <c r="Q86" s="112">
        <v>1</v>
      </c>
    </row>
    <row r="87" spans="1:17">
      <c r="A87" s="118">
        <v>82</v>
      </c>
      <c r="B87" s="112">
        <v>5.3789999999999998E-2</v>
      </c>
      <c r="C87" s="112">
        <v>0</v>
      </c>
      <c r="D87" s="112">
        <v>7.6050000000000006E-2</v>
      </c>
      <c r="E87" s="122">
        <v>1</v>
      </c>
      <c r="F87" s="123">
        <v>1</v>
      </c>
      <c r="G87" s="112">
        <v>3.4189999999999998E-2</v>
      </c>
      <c r="H87" s="119">
        <v>0</v>
      </c>
      <c r="I87" s="53">
        <v>5.5809999999999998E-2</v>
      </c>
      <c r="J87" s="122">
        <v>1</v>
      </c>
      <c r="K87" s="124">
        <v>1</v>
      </c>
      <c r="L87" s="112">
        <v>0.45500000000000002</v>
      </c>
      <c r="M87" s="143">
        <v>71.8</v>
      </c>
      <c r="N87" s="112">
        <v>0</v>
      </c>
      <c r="O87" s="148">
        <v>0</v>
      </c>
      <c r="P87" s="112">
        <v>0.10483000000000001</v>
      </c>
      <c r="Q87" s="112">
        <v>1</v>
      </c>
    </row>
    <row r="88" spans="1:17">
      <c r="A88" s="118">
        <v>83</v>
      </c>
      <c r="B88" s="112">
        <v>5.9679999999999997E-2</v>
      </c>
      <c r="C88" s="112">
        <v>0</v>
      </c>
      <c r="D88" s="112">
        <v>7.9710000000000003E-2</v>
      </c>
      <c r="E88" s="122">
        <v>1</v>
      </c>
      <c r="F88" s="123">
        <v>1</v>
      </c>
      <c r="G88" s="112">
        <v>3.8210000000000001E-2</v>
      </c>
      <c r="H88" s="119">
        <v>0</v>
      </c>
      <c r="I88" s="53">
        <v>5.8999999999999997E-2</v>
      </c>
      <c r="J88" s="122">
        <v>1</v>
      </c>
      <c r="K88" s="124">
        <v>1</v>
      </c>
      <c r="L88" s="112">
        <v>0.435</v>
      </c>
      <c r="M88" s="143">
        <v>72.5</v>
      </c>
      <c r="N88" s="112">
        <v>0</v>
      </c>
      <c r="O88" s="148">
        <v>0</v>
      </c>
      <c r="P88" s="112">
        <v>0.11587</v>
      </c>
      <c r="Q88" s="112">
        <v>1</v>
      </c>
    </row>
    <row r="89" spans="1:17">
      <c r="A89" s="118">
        <v>84</v>
      </c>
      <c r="B89" s="112">
        <v>6.6210000000000005E-2</v>
      </c>
      <c r="C89" s="112">
        <v>0</v>
      </c>
      <c r="D89" s="112">
        <v>8.3549999999999999E-2</v>
      </c>
      <c r="E89" s="122">
        <v>1</v>
      </c>
      <c r="F89" s="123">
        <v>1</v>
      </c>
      <c r="G89" s="112">
        <v>4.2689999999999999E-2</v>
      </c>
      <c r="H89" s="119">
        <v>0</v>
      </c>
      <c r="I89" s="53">
        <v>6.2359999999999999E-2</v>
      </c>
      <c r="J89" s="122">
        <v>1</v>
      </c>
      <c r="K89" s="124">
        <v>1</v>
      </c>
      <c r="L89" s="112">
        <v>0.41</v>
      </c>
      <c r="M89" s="143">
        <v>73.3</v>
      </c>
      <c r="N89" s="112">
        <v>0</v>
      </c>
      <c r="O89" s="148">
        <v>0</v>
      </c>
      <c r="P89" s="112">
        <v>0.12787000000000001</v>
      </c>
      <c r="Q89" s="112">
        <v>1</v>
      </c>
    </row>
    <row r="90" spans="1:17">
      <c r="A90" s="118">
        <v>85</v>
      </c>
      <c r="B90" s="112">
        <v>7.3440000000000005E-2</v>
      </c>
      <c r="C90" s="112">
        <v>0</v>
      </c>
      <c r="D90" s="112">
        <v>8.7569999999999995E-2</v>
      </c>
      <c r="E90" s="122">
        <v>1</v>
      </c>
      <c r="F90" s="123">
        <v>1</v>
      </c>
      <c r="G90" s="112">
        <v>4.7690000000000003E-2</v>
      </c>
      <c r="H90" s="119">
        <v>0</v>
      </c>
      <c r="I90" s="53">
        <v>6.5920000000000006E-2</v>
      </c>
      <c r="J90" s="122">
        <v>1</v>
      </c>
      <c r="K90" s="124">
        <v>1</v>
      </c>
      <c r="L90" s="112">
        <v>0.39</v>
      </c>
      <c r="M90" s="143">
        <v>74</v>
      </c>
      <c r="N90" s="112">
        <v>0</v>
      </c>
      <c r="O90" s="148">
        <v>0</v>
      </c>
      <c r="P90" s="112">
        <v>0.14063500000000001</v>
      </c>
      <c r="Q90" s="112">
        <v>1</v>
      </c>
    </row>
    <row r="91" spans="1:17">
      <c r="A91" s="118">
        <v>86</v>
      </c>
      <c r="B91" s="112">
        <v>8.1439999999999999E-2</v>
      </c>
      <c r="C91" s="112">
        <v>0</v>
      </c>
      <c r="D91" s="112">
        <v>9.178E-2</v>
      </c>
      <c r="E91" s="122">
        <v>1</v>
      </c>
      <c r="F91" s="123">
        <v>1</v>
      </c>
      <c r="G91" s="112">
        <v>5.3260000000000002E-2</v>
      </c>
      <c r="H91" s="119">
        <v>0</v>
      </c>
      <c r="I91" s="53">
        <v>6.9669999999999996E-2</v>
      </c>
      <c r="J91" s="122">
        <v>1</v>
      </c>
      <c r="K91" s="124">
        <v>1</v>
      </c>
      <c r="L91" s="112">
        <v>0.37</v>
      </c>
      <c r="M91" s="143">
        <v>74.8</v>
      </c>
      <c r="N91" s="112">
        <v>0</v>
      </c>
      <c r="O91" s="148">
        <v>0</v>
      </c>
      <c r="P91" s="112">
        <v>0.15401500000000001</v>
      </c>
      <c r="Q91" s="112">
        <v>1</v>
      </c>
    </row>
    <row r="92" spans="1:17">
      <c r="A92" s="118">
        <v>87</v>
      </c>
      <c r="B92" s="112">
        <v>9.0260000000000007E-2</v>
      </c>
      <c r="C92" s="112">
        <v>0</v>
      </c>
      <c r="D92" s="112">
        <v>9.6189999999999998E-2</v>
      </c>
      <c r="E92" s="122">
        <v>1</v>
      </c>
      <c r="F92" s="123">
        <v>1</v>
      </c>
      <c r="G92" s="112">
        <v>5.9459999999999999E-2</v>
      </c>
      <c r="H92" s="119">
        <v>0</v>
      </c>
      <c r="I92" s="53">
        <v>7.3649999999999993E-2</v>
      </c>
      <c r="J92" s="122">
        <v>1</v>
      </c>
      <c r="K92" s="124">
        <v>1</v>
      </c>
      <c r="L92" s="112">
        <v>0.315</v>
      </c>
      <c r="M92" s="143">
        <v>75.5</v>
      </c>
      <c r="N92" s="112">
        <v>0</v>
      </c>
      <c r="O92" s="148">
        <v>0</v>
      </c>
      <c r="P92" s="112">
        <v>0.16795499999999999</v>
      </c>
      <c r="Q92" s="112">
        <v>1</v>
      </c>
    </row>
    <row r="93" spans="1:17">
      <c r="A93" s="118">
        <v>88</v>
      </c>
      <c r="B93" s="112">
        <v>9.9989999999999996E-2</v>
      </c>
      <c r="C93" s="112">
        <v>0</v>
      </c>
      <c r="D93" s="112">
        <v>0.10082000000000001</v>
      </c>
      <c r="E93" s="122">
        <v>1</v>
      </c>
      <c r="F93" s="123">
        <v>1</v>
      </c>
      <c r="G93" s="112">
        <v>6.6350000000000006E-2</v>
      </c>
      <c r="H93" s="119">
        <v>0</v>
      </c>
      <c r="I93" s="53">
        <v>7.7850000000000003E-2</v>
      </c>
      <c r="J93" s="122">
        <v>1</v>
      </c>
      <c r="K93" s="124">
        <v>1</v>
      </c>
      <c r="L93" s="112">
        <v>0.21000000000000002</v>
      </c>
      <c r="M93" s="143">
        <v>76.2</v>
      </c>
      <c r="N93" s="112">
        <v>0</v>
      </c>
      <c r="O93" s="148">
        <v>0</v>
      </c>
      <c r="P93" s="112">
        <v>0.18245500000000001</v>
      </c>
      <c r="Q93" s="112">
        <v>1</v>
      </c>
    </row>
    <row r="94" spans="1:17">
      <c r="A94" s="118">
        <v>89</v>
      </c>
      <c r="B94" s="112">
        <v>0.11069</v>
      </c>
      <c r="C94" s="112">
        <v>0</v>
      </c>
      <c r="D94" s="112">
        <v>0.10567</v>
      </c>
      <c r="E94" s="122">
        <v>1</v>
      </c>
      <c r="F94" s="123">
        <v>1</v>
      </c>
      <c r="G94" s="112">
        <v>7.3999999999999996E-2</v>
      </c>
      <c r="H94" s="119">
        <v>0</v>
      </c>
      <c r="I94" s="53">
        <v>8.2290000000000002E-2</v>
      </c>
      <c r="J94" s="122">
        <v>1</v>
      </c>
      <c r="K94" s="124">
        <v>1</v>
      </c>
      <c r="L94" s="112">
        <v>0.15</v>
      </c>
      <c r="M94" s="143">
        <v>77</v>
      </c>
      <c r="N94" s="112">
        <v>0</v>
      </c>
      <c r="O94" s="148">
        <v>0</v>
      </c>
      <c r="P94" s="112">
        <v>0.19761500000000001</v>
      </c>
      <c r="Q94" s="112">
        <v>1</v>
      </c>
    </row>
    <row r="95" spans="1:17">
      <c r="A95" s="118">
        <v>90</v>
      </c>
      <c r="B95" s="112">
        <v>0.12243999999999999</v>
      </c>
      <c r="C95" s="112">
        <v>0</v>
      </c>
      <c r="D95" s="112">
        <v>0.11075</v>
      </c>
      <c r="E95" s="122">
        <v>1</v>
      </c>
      <c r="F95" s="123">
        <v>1</v>
      </c>
      <c r="G95" s="112">
        <v>8.2479999999999998E-2</v>
      </c>
      <c r="H95" s="119">
        <v>0</v>
      </c>
      <c r="I95" s="53">
        <v>8.6980000000000002E-2</v>
      </c>
      <c r="J95" s="122">
        <v>1</v>
      </c>
      <c r="K95" s="124">
        <v>1</v>
      </c>
      <c r="L95" s="112">
        <v>0.13500000000000001</v>
      </c>
      <c r="M95" s="143">
        <v>77.7</v>
      </c>
      <c r="N95" s="112">
        <v>0</v>
      </c>
      <c r="O95" s="148">
        <v>0</v>
      </c>
      <c r="P95" s="112">
        <v>0.21364</v>
      </c>
      <c r="Q95" s="112">
        <v>1</v>
      </c>
    </row>
    <row r="96" spans="1:17">
      <c r="A96" s="118">
        <v>91</v>
      </c>
      <c r="B96" s="112">
        <v>0.13532</v>
      </c>
      <c r="C96" s="112">
        <v>0</v>
      </c>
      <c r="D96" s="112">
        <v>0.11608</v>
      </c>
      <c r="E96" s="122">
        <v>1</v>
      </c>
      <c r="F96" s="123">
        <v>1</v>
      </c>
      <c r="G96" s="112">
        <v>9.1859999999999997E-2</v>
      </c>
      <c r="H96" s="119">
        <v>0</v>
      </c>
      <c r="I96" s="53">
        <v>9.1939999999999994E-2</v>
      </c>
      <c r="J96" s="122">
        <v>1</v>
      </c>
      <c r="K96" s="124">
        <v>1</v>
      </c>
      <c r="L96" s="112">
        <v>0.115</v>
      </c>
      <c r="M96" s="143">
        <v>78.5</v>
      </c>
      <c r="N96" s="112">
        <v>0</v>
      </c>
      <c r="O96" s="148">
        <v>0</v>
      </c>
      <c r="P96" s="112">
        <v>0.23089499999999999</v>
      </c>
      <c r="Q96" s="112">
        <v>1</v>
      </c>
    </row>
    <row r="97" spans="1:17">
      <c r="A97" s="118">
        <v>92</v>
      </c>
      <c r="B97" s="112">
        <v>0.14940000000000001</v>
      </c>
      <c r="C97" s="112">
        <v>0</v>
      </c>
      <c r="D97" s="112">
        <v>0.12167</v>
      </c>
      <c r="E97" s="122">
        <v>1</v>
      </c>
      <c r="F97" s="123">
        <v>1</v>
      </c>
      <c r="G97" s="112">
        <v>0.10222000000000001</v>
      </c>
      <c r="H97" s="119">
        <v>0</v>
      </c>
      <c r="I97" s="53">
        <v>9.7180000000000002E-2</v>
      </c>
      <c r="J97" s="122">
        <v>1</v>
      </c>
      <c r="K97" s="124">
        <v>1</v>
      </c>
      <c r="L97" s="112">
        <v>0.11</v>
      </c>
      <c r="M97" s="143">
        <v>79.2</v>
      </c>
      <c r="N97" s="112">
        <v>0</v>
      </c>
      <c r="O97" s="148">
        <v>0</v>
      </c>
      <c r="P97" s="112">
        <v>0.25006</v>
      </c>
      <c r="Q97" s="112">
        <v>1</v>
      </c>
    </row>
    <row r="98" spans="1:17">
      <c r="A98" s="118">
        <v>93</v>
      </c>
      <c r="B98" s="112">
        <v>0.16475000000000001</v>
      </c>
      <c r="C98" s="112">
        <v>0</v>
      </c>
      <c r="D98" s="112">
        <v>0.12751999999999999</v>
      </c>
      <c r="E98" s="122">
        <v>1</v>
      </c>
      <c r="F98" s="123">
        <v>1</v>
      </c>
      <c r="G98" s="112">
        <v>0.11364</v>
      </c>
      <c r="H98" s="119">
        <v>0</v>
      </c>
      <c r="I98" s="53">
        <v>0.10272000000000001</v>
      </c>
      <c r="J98" s="122">
        <v>1</v>
      </c>
      <c r="K98" s="124">
        <v>1</v>
      </c>
      <c r="L98" s="112">
        <v>0.1</v>
      </c>
      <c r="M98" s="143">
        <v>79.900000000000006</v>
      </c>
      <c r="N98" s="112">
        <v>0</v>
      </c>
      <c r="O98" s="148">
        <v>0</v>
      </c>
      <c r="P98" s="112">
        <v>0.27277000000000001</v>
      </c>
      <c r="Q98" s="112">
        <v>1</v>
      </c>
    </row>
    <row r="99" spans="1:17">
      <c r="A99" s="118">
        <v>94</v>
      </c>
      <c r="B99" s="112">
        <v>0.18142</v>
      </c>
      <c r="C99" s="112">
        <v>0</v>
      </c>
      <c r="D99" s="112">
        <v>0.13364999999999999</v>
      </c>
      <c r="E99" s="122">
        <v>1</v>
      </c>
      <c r="F99" s="123">
        <v>1</v>
      </c>
      <c r="G99" s="112">
        <v>0.12619</v>
      </c>
      <c r="H99" s="119">
        <v>0</v>
      </c>
      <c r="I99" s="53">
        <v>0.10858</v>
      </c>
      <c r="J99" s="122">
        <v>1</v>
      </c>
      <c r="K99" s="124">
        <v>1</v>
      </c>
      <c r="L99" s="112">
        <v>0.09</v>
      </c>
      <c r="M99" s="143">
        <v>80.7</v>
      </c>
      <c r="N99" s="112">
        <v>0</v>
      </c>
      <c r="O99" s="148">
        <v>0</v>
      </c>
      <c r="P99" s="112">
        <v>0.30259999999999998</v>
      </c>
      <c r="Q99" s="112">
        <v>1</v>
      </c>
    </row>
    <row r="100" spans="1:17">
      <c r="A100" s="118">
        <v>95</v>
      </c>
      <c r="B100" s="112">
        <v>0.19949</v>
      </c>
      <c r="C100" s="112">
        <v>0</v>
      </c>
      <c r="D100" s="112">
        <v>0.14008000000000001</v>
      </c>
      <c r="E100" s="122">
        <v>1</v>
      </c>
      <c r="F100" s="123">
        <v>1</v>
      </c>
      <c r="G100" s="112">
        <v>0.13994000000000001</v>
      </c>
      <c r="H100" s="119">
        <v>0</v>
      </c>
      <c r="I100" s="53">
        <v>0.11477</v>
      </c>
      <c r="J100" s="122">
        <v>1</v>
      </c>
      <c r="K100" s="124">
        <v>1</v>
      </c>
      <c r="L100" s="112">
        <v>6.5000000000000002E-2</v>
      </c>
      <c r="M100" s="143">
        <v>81.400000000000006</v>
      </c>
      <c r="N100" s="112">
        <v>0</v>
      </c>
      <c r="O100" s="148">
        <v>0</v>
      </c>
      <c r="P100" s="112">
        <v>0.34644000000000003</v>
      </c>
      <c r="Q100" s="112">
        <v>1</v>
      </c>
    </row>
    <row r="101" spans="1:17">
      <c r="A101" s="118">
        <v>96</v>
      </c>
      <c r="B101" s="112">
        <v>0.21897</v>
      </c>
      <c r="C101" s="112">
        <v>0</v>
      </c>
      <c r="D101" s="112">
        <v>0.14682000000000001</v>
      </c>
      <c r="E101" s="122">
        <v>1</v>
      </c>
      <c r="F101" s="123">
        <v>1</v>
      </c>
      <c r="G101" s="112">
        <v>0.15497</v>
      </c>
      <c r="H101" s="119">
        <v>0</v>
      </c>
      <c r="I101" s="53">
        <v>0.12131</v>
      </c>
      <c r="J101" s="122">
        <v>1</v>
      </c>
      <c r="K101" s="124">
        <v>1</v>
      </c>
      <c r="L101" s="112">
        <v>0.04</v>
      </c>
      <c r="M101" s="143">
        <v>82.2</v>
      </c>
      <c r="N101" s="112">
        <v>0</v>
      </c>
      <c r="O101" s="148">
        <v>0</v>
      </c>
      <c r="P101" s="112">
        <v>0.417435</v>
      </c>
      <c r="Q101" s="112">
        <v>1</v>
      </c>
    </row>
    <row r="102" spans="1:17">
      <c r="A102" s="118">
        <v>97</v>
      </c>
      <c r="B102" s="112">
        <v>0.23991000000000001</v>
      </c>
      <c r="C102" s="112">
        <v>0</v>
      </c>
      <c r="D102" s="112">
        <v>0.15387999999999999</v>
      </c>
      <c r="E102" s="122">
        <v>1</v>
      </c>
      <c r="F102" s="123">
        <v>1</v>
      </c>
      <c r="G102" s="112">
        <v>0.17133000000000001</v>
      </c>
      <c r="H102" s="119">
        <v>0</v>
      </c>
      <c r="I102" s="53">
        <v>0.12823000000000001</v>
      </c>
      <c r="J102" s="122">
        <v>1</v>
      </c>
      <c r="K102" s="124">
        <v>1</v>
      </c>
      <c r="L102" s="112">
        <v>1.4999999999999999E-2</v>
      </c>
      <c r="M102" s="143">
        <v>82.9</v>
      </c>
      <c r="N102" s="112">
        <v>0</v>
      </c>
      <c r="O102" s="148">
        <v>0</v>
      </c>
      <c r="P102" s="112">
        <v>0.53912000000000004</v>
      </c>
      <c r="Q102" s="112">
        <v>1</v>
      </c>
    </row>
    <row r="103" spans="1:17">
      <c r="A103" s="118">
        <v>98</v>
      </c>
      <c r="B103" s="112">
        <v>0.26229000000000002</v>
      </c>
      <c r="C103" s="112">
        <v>0</v>
      </c>
      <c r="D103" s="112">
        <v>0.16128999999999999</v>
      </c>
      <c r="E103" s="122">
        <v>1</v>
      </c>
      <c r="F103" s="123">
        <v>1</v>
      </c>
      <c r="G103" s="112">
        <v>0.18908</v>
      </c>
      <c r="H103" s="119">
        <v>0</v>
      </c>
      <c r="I103" s="53">
        <v>0.13553999999999999</v>
      </c>
      <c r="J103" s="122">
        <v>1</v>
      </c>
      <c r="K103" s="124">
        <v>1</v>
      </c>
      <c r="L103" s="112">
        <v>5.0000000000000001E-3</v>
      </c>
      <c r="M103" s="143">
        <v>83.6</v>
      </c>
      <c r="N103" s="112">
        <v>0</v>
      </c>
      <c r="O103" s="148">
        <v>0</v>
      </c>
      <c r="P103" s="112">
        <v>0.74455499999999997</v>
      </c>
      <c r="Q103" s="112">
        <v>1</v>
      </c>
    </row>
    <row r="104" spans="1:17">
      <c r="A104" s="118">
        <v>99</v>
      </c>
      <c r="B104" s="112">
        <v>0.28610000000000002</v>
      </c>
      <c r="C104" s="112">
        <v>0</v>
      </c>
      <c r="D104" s="112">
        <v>0.16904</v>
      </c>
      <c r="E104" s="122">
        <v>1</v>
      </c>
      <c r="F104" s="123">
        <v>1</v>
      </c>
      <c r="G104" s="112">
        <v>0.20824000000000001</v>
      </c>
      <c r="H104" s="119">
        <v>0</v>
      </c>
      <c r="I104" s="53">
        <v>0.14327000000000001</v>
      </c>
      <c r="J104" s="122">
        <v>1</v>
      </c>
      <c r="K104" s="124">
        <v>1</v>
      </c>
      <c r="L104" s="112">
        <v>0</v>
      </c>
      <c r="M104" s="143">
        <v>84.4</v>
      </c>
      <c r="N104" s="112">
        <v>0</v>
      </c>
      <c r="O104" s="148">
        <v>0</v>
      </c>
      <c r="P104" s="112">
        <v>1</v>
      </c>
      <c r="Q104" s="112">
        <v>1</v>
      </c>
    </row>
    <row r="105" spans="1:17">
      <c r="A105" s="118">
        <v>100</v>
      </c>
      <c r="B105" s="112">
        <v>0.31125999999999998</v>
      </c>
      <c r="C105" s="112">
        <v>0</v>
      </c>
      <c r="D105" s="112">
        <v>0.17718</v>
      </c>
      <c r="E105" s="122">
        <v>1</v>
      </c>
      <c r="F105" s="123">
        <v>1</v>
      </c>
      <c r="G105" s="112">
        <v>0.22883000000000001</v>
      </c>
      <c r="H105" s="119">
        <v>0</v>
      </c>
      <c r="I105" s="53">
        <v>0.15143999999999999</v>
      </c>
      <c r="J105" s="122">
        <v>1</v>
      </c>
      <c r="K105" s="124">
        <v>1</v>
      </c>
      <c r="L105" s="112">
        <v>0</v>
      </c>
      <c r="M105" s="143">
        <v>85.1</v>
      </c>
      <c r="N105" s="112">
        <v>0</v>
      </c>
      <c r="O105" s="148">
        <v>0</v>
      </c>
      <c r="P105" s="112">
        <v>1</v>
      </c>
      <c r="Q105" s="112">
        <v>1</v>
      </c>
    </row>
    <row r="106" spans="1:17">
      <c r="M106"/>
      <c r="N106"/>
      <c r="O106"/>
    </row>
    <row r="107" spans="1:17">
      <c r="M107"/>
      <c r="N107"/>
      <c r="O107"/>
    </row>
    <row r="108" spans="1:17">
      <c r="M108"/>
      <c r="N108"/>
      <c r="O108"/>
    </row>
    <row r="109" spans="1:17">
      <c r="M109"/>
      <c r="N109"/>
      <c r="O109"/>
    </row>
    <row r="110" spans="1:17">
      <c r="M110"/>
      <c r="N110"/>
      <c r="O110"/>
    </row>
    <row r="111" spans="1:17">
      <c r="M111"/>
      <c r="N111"/>
      <c r="O111"/>
    </row>
    <row r="112" spans="1:17">
      <c r="M112"/>
      <c r="N112"/>
      <c r="O112"/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printOptions horizontalCentered="1" verticalCentered="1"/>
  <pageMargins left="0" right="0" top="0" bottom="0" header="0.31496062992125984" footer="0.31496062992125984"/>
  <pageSetup scale="7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 tint="0.89999084444715716"/>
  </sheetPr>
  <dimension ref="A1:P27"/>
  <sheetViews>
    <sheetView zoomScale="89" zoomScaleNormal="89" workbookViewId="0">
      <selection activeCell="K34" sqref="K34"/>
    </sheetView>
  </sheetViews>
  <sheetFormatPr baseColWidth="10" defaultColWidth="11.5" defaultRowHeight="14.25"/>
  <cols>
    <col min="2" max="2" width="13" bestFit="1" customWidth="1"/>
    <col min="3" max="3" width="9" bestFit="1" customWidth="1"/>
    <col min="4" max="4" width="10.625" bestFit="1" customWidth="1"/>
    <col min="5" max="5" width="8.125" bestFit="1" customWidth="1"/>
    <col min="6" max="6" width="8.125" customWidth="1"/>
  </cols>
  <sheetData>
    <row r="1" spans="1:16" ht="15">
      <c r="B1" t="s">
        <v>116</v>
      </c>
      <c r="C1" s="13">
        <v>65</v>
      </c>
      <c r="D1" s="13"/>
      <c r="E1" s="13">
        <v>60</v>
      </c>
    </row>
    <row r="2" spans="1:16">
      <c r="B2" t="s">
        <v>117</v>
      </c>
      <c r="C2" s="16">
        <v>0.25816831361145853</v>
      </c>
      <c r="D2" s="16"/>
      <c r="E2" s="16">
        <v>0.26989558540993602</v>
      </c>
    </row>
    <row r="3" spans="1:16" ht="15">
      <c r="B3" t="s">
        <v>118</v>
      </c>
      <c r="C3" s="17">
        <v>0.65</v>
      </c>
      <c r="D3" s="17"/>
      <c r="E3" s="17">
        <v>0.43</v>
      </c>
      <c r="G3" s="178" t="s">
        <v>217</v>
      </c>
      <c r="H3" s="178"/>
      <c r="I3" s="178"/>
      <c r="J3" s="178"/>
      <c r="K3" s="178"/>
      <c r="L3" s="178"/>
      <c r="M3" s="178"/>
      <c r="N3" s="178"/>
      <c r="O3" s="178"/>
      <c r="P3" s="178"/>
    </row>
    <row r="4" spans="1:16">
      <c r="B4" t="s">
        <v>119</v>
      </c>
      <c r="C4" s="20">
        <v>0.15</v>
      </c>
      <c r="D4" s="17"/>
      <c r="E4" s="20">
        <f>+C4</f>
        <v>0.15</v>
      </c>
    </row>
    <row r="5" spans="1:16">
      <c r="B5" t="s">
        <v>120</v>
      </c>
      <c r="C5" s="18">
        <f>8%/C4</f>
        <v>0.53333333333333333</v>
      </c>
      <c r="D5" s="19"/>
      <c r="E5" s="18">
        <f>8%/E4</f>
        <v>0.53333333333333333</v>
      </c>
    </row>
    <row r="6" spans="1:16">
      <c r="B6">
        <v>1</v>
      </c>
    </row>
    <row r="7" spans="1:16" ht="15">
      <c r="A7" s="126" t="s">
        <v>121</v>
      </c>
      <c r="B7" s="126" t="s">
        <v>122</v>
      </c>
      <c r="C7" s="126" t="s">
        <v>94</v>
      </c>
      <c r="D7" s="126" t="s">
        <v>123</v>
      </c>
      <c r="E7" s="126" t="s">
        <v>95</v>
      </c>
    </row>
    <row r="8" spans="1:16">
      <c r="A8" s="53">
        <v>1</v>
      </c>
      <c r="B8" s="109">
        <f t="shared" ref="B8:B25" si="0">+B9-1</f>
        <v>46</v>
      </c>
      <c r="C8" s="127">
        <f>$C$5*$C$3*$C$2* EXP(-((A8-16)^2)/20)</f>
        <v>1.1641316613308784E-6</v>
      </c>
      <c r="D8" s="128">
        <f t="shared" ref="D8:D25" si="1">+D9-1</f>
        <v>41</v>
      </c>
      <c r="E8" s="129">
        <f>$E$5*$E$3 *$E$2* EXP(-((A8-16)^2)/20)</f>
        <v>8.0510040129425247E-7</v>
      </c>
    </row>
    <row r="9" spans="1:16">
      <c r="A9" s="53">
        <v>2</v>
      </c>
      <c r="B9" s="109">
        <f t="shared" si="0"/>
        <v>47</v>
      </c>
      <c r="C9" s="127">
        <f t="shared" ref="C9:C26" si="2">$C$5*$C$3*$C$2* EXP(-((A9-16)^2)/20)</f>
        <v>4.9628265829872544E-6</v>
      </c>
      <c r="D9" s="128">
        <f t="shared" si="1"/>
        <v>42</v>
      </c>
      <c r="E9" s="129">
        <f t="shared" ref="E9:E26" si="3">$E$5*$E$3 *$E$2* EXP(-((A9-16)^2)/20)</f>
        <v>3.432235206925765E-6</v>
      </c>
    </row>
    <row r="10" spans="1:16">
      <c r="A10" s="53">
        <v>3</v>
      </c>
      <c r="B10" s="109">
        <f t="shared" si="0"/>
        <v>48</v>
      </c>
      <c r="C10" s="127">
        <f t="shared" si="2"/>
        <v>1.9143733965636687E-5</v>
      </c>
      <c r="D10" s="128">
        <f t="shared" si="1"/>
        <v>43</v>
      </c>
      <c r="E10" s="129">
        <f t="shared" si="3"/>
        <v>1.3239591714552478E-5</v>
      </c>
    </row>
    <row r="11" spans="1:16">
      <c r="A11" s="53">
        <v>4</v>
      </c>
      <c r="B11" s="109">
        <f t="shared" si="0"/>
        <v>49</v>
      </c>
      <c r="C11" s="127">
        <f t="shared" si="2"/>
        <v>6.6818197026483002E-5</v>
      </c>
      <c r="D11" s="128">
        <f t="shared" si="1"/>
        <v>44</v>
      </c>
      <c r="E11" s="129">
        <f t="shared" si="3"/>
        <v>4.6210715700558341E-5</v>
      </c>
    </row>
    <row r="12" spans="1:16">
      <c r="A12" s="53">
        <v>5</v>
      </c>
      <c r="B12" s="109">
        <f t="shared" si="0"/>
        <v>50</v>
      </c>
      <c r="C12" s="127">
        <f t="shared" si="2"/>
        <v>2.1102475608729263E-4</v>
      </c>
      <c r="D12" s="128">
        <f t="shared" si="1"/>
        <v>45</v>
      </c>
      <c r="E12" s="129">
        <f t="shared" si="3"/>
        <v>1.4594235467719306E-4</v>
      </c>
    </row>
    <row r="13" spans="1:16">
      <c r="A13" s="53">
        <v>6</v>
      </c>
      <c r="B13" s="109">
        <f t="shared" si="0"/>
        <v>51</v>
      </c>
      <c r="C13" s="127">
        <f t="shared" si="2"/>
        <v>6.0303513017185802E-4</v>
      </c>
      <c r="D13" s="128">
        <f t="shared" si="1"/>
        <v>46</v>
      </c>
      <c r="E13" s="129">
        <f t="shared" si="3"/>
        <v>4.1705233301605137E-4</v>
      </c>
    </row>
    <row r="14" spans="1:16">
      <c r="A14" s="53">
        <v>7</v>
      </c>
      <c r="B14" s="109">
        <f t="shared" si="0"/>
        <v>52</v>
      </c>
      <c r="C14" s="127">
        <f t="shared" si="2"/>
        <v>1.5592737609921622E-3</v>
      </c>
      <c r="D14" s="128">
        <f t="shared" si="1"/>
        <v>47</v>
      </c>
      <c r="E14" s="129">
        <f t="shared" si="3"/>
        <v>1.0783762459198134E-3</v>
      </c>
    </row>
    <row r="15" spans="1:16">
      <c r="A15" s="53">
        <v>8</v>
      </c>
      <c r="B15" s="109">
        <f t="shared" si="0"/>
        <v>53</v>
      </c>
      <c r="C15" s="127">
        <f t="shared" si="2"/>
        <v>3.6481499461961113E-3</v>
      </c>
      <c r="D15" s="128">
        <f t="shared" si="1"/>
        <v>48</v>
      </c>
      <c r="E15" s="129">
        <f t="shared" si="3"/>
        <v>2.5230195889580586E-3</v>
      </c>
    </row>
    <row r="16" spans="1:16">
      <c r="A16" s="53">
        <v>9</v>
      </c>
      <c r="B16" s="109">
        <f t="shared" si="0"/>
        <v>54</v>
      </c>
      <c r="C16" s="127">
        <f t="shared" si="2"/>
        <v>7.7231334967026955E-3</v>
      </c>
      <c r="D16" s="128">
        <f t="shared" si="1"/>
        <v>49</v>
      </c>
      <c r="E16" s="129">
        <f t="shared" si="3"/>
        <v>5.3412325117383136E-3</v>
      </c>
    </row>
    <row r="17" spans="1:5">
      <c r="A17" s="53">
        <v>10</v>
      </c>
      <c r="B17" s="109">
        <f t="shared" si="0"/>
        <v>55</v>
      </c>
      <c r="C17" s="127">
        <f t="shared" si="2"/>
        <v>1.4793977540858873E-2</v>
      </c>
      <c r="D17" s="128">
        <f t="shared" si="1"/>
        <v>50</v>
      </c>
      <c r="E17" s="129">
        <f t="shared" si="3"/>
        <v>1.0231348953491185E-2</v>
      </c>
    </row>
    <row r="18" spans="1:5">
      <c r="A18" s="53">
        <v>11</v>
      </c>
      <c r="B18" s="109">
        <f t="shared" si="0"/>
        <v>56</v>
      </c>
      <c r="C18" s="127">
        <f t="shared" si="2"/>
        <v>2.564170621895611E-2</v>
      </c>
      <c r="D18" s="128">
        <f t="shared" si="1"/>
        <v>51</v>
      </c>
      <c r="E18" s="129">
        <f t="shared" si="3"/>
        <v>1.7733516450493012E-2</v>
      </c>
    </row>
    <row r="19" spans="1:5">
      <c r="A19" s="53">
        <v>12</v>
      </c>
      <c r="B19" s="109">
        <f t="shared" si="0"/>
        <v>57</v>
      </c>
      <c r="C19" s="127">
        <f t="shared" si="2"/>
        <v>4.0214200319947907E-2</v>
      </c>
      <c r="D19" s="128">
        <f t="shared" si="1"/>
        <v>52</v>
      </c>
      <c r="E19" s="129">
        <f t="shared" si="3"/>
        <v>2.7811689940898558E-2</v>
      </c>
    </row>
    <row r="20" spans="1:5">
      <c r="A20" s="53">
        <v>13</v>
      </c>
      <c r="B20" s="109">
        <f t="shared" si="0"/>
        <v>58</v>
      </c>
      <c r="C20" s="127">
        <f t="shared" si="2"/>
        <v>5.7066666666666668E-2</v>
      </c>
      <c r="D20" s="128">
        <f t="shared" si="1"/>
        <v>53</v>
      </c>
      <c r="E20" s="129">
        <f t="shared" si="3"/>
        <v>3.9466666666666671E-2</v>
      </c>
    </row>
    <row r="21" spans="1:5">
      <c r="A21" s="53">
        <v>14</v>
      </c>
      <c r="B21" s="109">
        <f t="shared" si="0"/>
        <v>59</v>
      </c>
      <c r="C21" s="127">
        <f t="shared" si="2"/>
        <v>7.3275050445647111E-2</v>
      </c>
      <c r="D21" s="128">
        <f t="shared" si="1"/>
        <v>54</v>
      </c>
      <c r="E21" s="129">
        <f t="shared" si="3"/>
        <v>5.0676203111942861E-2</v>
      </c>
    </row>
    <row r="22" spans="1:5">
      <c r="A22" s="53">
        <v>15</v>
      </c>
      <c r="B22" s="109">
        <f t="shared" si="0"/>
        <v>60</v>
      </c>
      <c r="C22" s="127">
        <f t="shared" si="2"/>
        <v>8.5133462745395155E-2</v>
      </c>
      <c r="D22" s="128">
        <f t="shared" si="1"/>
        <v>55</v>
      </c>
      <c r="E22" s="129">
        <f t="shared" si="3"/>
        <v>5.8877348066908801E-2</v>
      </c>
    </row>
    <row r="23" spans="1:5">
      <c r="A23" s="53">
        <v>16</v>
      </c>
      <c r="B23" s="109">
        <f t="shared" si="0"/>
        <v>61</v>
      </c>
      <c r="C23" s="127">
        <f t="shared" si="2"/>
        <v>8.9498348718638959E-2</v>
      </c>
      <c r="D23" s="128">
        <f t="shared" si="1"/>
        <v>56</v>
      </c>
      <c r="E23" s="129">
        <f t="shared" si="3"/>
        <v>6.1896054254011998E-2</v>
      </c>
    </row>
    <row r="24" spans="1:5">
      <c r="A24" s="53">
        <v>17</v>
      </c>
      <c r="B24" s="109">
        <f t="shared" si="0"/>
        <v>62</v>
      </c>
      <c r="C24" s="127">
        <f t="shared" si="2"/>
        <v>8.5133462745395155E-2</v>
      </c>
      <c r="D24" s="128">
        <f t="shared" si="1"/>
        <v>57</v>
      </c>
      <c r="E24" s="129">
        <f t="shared" si="3"/>
        <v>5.8877348066908801E-2</v>
      </c>
    </row>
    <row r="25" spans="1:5" ht="15">
      <c r="A25" s="109">
        <v>18</v>
      </c>
      <c r="B25" s="109">
        <f t="shared" si="0"/>
        <v>63</v>
      </c>
      <c r="C25" s="130">
        <f t="shared" si="2"/>
        <v>7.3275050445647111E-2</v>
      </c>
      <c r="D25" s="128">
        <f t="shared" si="1"/>
        <v>58</v>
      </c>
      <c r="E25" s="104">
        <f t="shared" si="3"/>
        <v>5.0676203111942861E-2</v>
      </c>
    </row>
    <row r="26" spans="1:5" ht="15">
      <c r="A26" s="109">
        <v>19</v>
      </c>
      <c r="B26" s="109">
        <f>+B27-1</f>
        <v>64</v>
      </c>
      <c r="C26" s="130">
        <f t="shared" si="2"/>
        <v>5.7066666666666668E-2</v>
      </c>
      <c r="D26" s="128">
        <f>+D27-1</f>
        <v>59</v>
      </c>
      <c r="E26" s="104">
        <f t="shared" si="3"/>
        <v>3.9466666666666671E-2</v>
      </c>
    </row>
    <row r="27" spans="1:5" ht="15">
      <c r="A27" s="53">
        <v>20</v>
      </c>
      <c r="B27" s="53">
        <f>+$C$1</f>
        <v>65</v>
      </c>
      <c r="C27" s="131">
        <v>1</v>
      </c>
      <c r="D27" s="99">
        <f>+E1</f>
        <v>60</v>
      </c>
      <c r="E27" s="129">
        <v>1</v>
      </c>
    </row>
  </sheetData>
  <mergeCells count="1">
    <mergeCell ref="G3:P3"/>
  </mergeCells>
  <printOptions horizontalCentered="1" verticalCentered="1"/>
  <pageMargins left="0" right="0" top="0" bottom="0" header="0.31496062992125984" footer="0.31496062992125984"/>
  <pageSetup scale="70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 tint="0.89999084444715716"/>
  </sheetPr>
  <dimension ref="A1:R274"/>
  <sheetViews>
    <sheetView workbookViewId="0">
      <selection activeCell="B10" sqref="B10"/>
    </sheetView>
  </sheetViews>
  <sheetFormatPr baseColWidth="10" defaultColWidth="11.5" defaultRowHeight="14.25"/>
  <cols>
    <col min="1" max="1" width="20.75" style="5" customWidth="1"/>
    <col min="2" max="2" width="19.625" customWidth="1"/>
    <col min="3" max="3" width="1.875" customWidth="1"/>
    <col min="4" max="4" width="14.625" customWidth="1"/>
    <col min="5" max="5" width="19.125" customWidth="1"/>
    <col min="6" max="6" width="19.625" customWidth="1"/>
    <col min="7" max="7" width="1.75" customWidth="1"/>
    <col min="8" max="8" width="2.625" customWidth="1"/>
    <col min="9" max="9" width="11.75" bestFit="1" customWidth="1"/>
    <col min="10" max="11" width="18" bestFit="1" customWidth="1"/>
    <col min="12" max="12" width="6.625" customWidth="1"/>
    <col min="13" max="13" width="6.5" customWidth="1"/>
    <col min="14" max="14" width="16.5" bestFit="1" customWidth="1"/>
    <col min="15" max="15" width="22.5" style="21" bestFit="1" customWidth="1"/>
    <col min="18" max="18" width="13" bestFit="1" customWidth="1"/>
  </cols>
  <sheetData>
    <row r="1" spans="1:18" ht="18">
      <c r="A1" s="181" t="s">
        <v>148</v>
      </c>
      <c r="B1" s="181"/>
      <c r="C1" s="33"/>
      <c r="D1" s="181" t="s">
        <v>124</v>
      </c>
      <c r="E1" s="181"/>
      <c r="F1" s="181"/>
      <c r="G1" s="7"/>
      <c r="I1" s="181" t="s">
        <v>124</v>
      </c>
      <c r="J1" s="181"/>
      <c r="K1" s="181"/>
      <c r="L1" s="181"/>
      <c r="Q1" s="22"/>
      <c r="R1" s="23"/>
    </row>
    <row r="2" spans="1:18" ht="18">
      <c r="A2" s="179" t="s">
        <v>125</v>
      </c>
      <c r="B2" s="179"/>
      <c r="C2" s="34"/>
      <c r="D2" s="181" t="s">
        <v>126</v>
      </c>
      <c r="E2" s="181"/>
      <c r="F2" s="181"/>
      <c r="G2" s="7"/>
      <c r="I2" s="181" t="s">
        <v>127</v>
      </c>
      <c r="J2" s="181"/>
      <c r="K2" s="181"/>
      <c r="L2" s="181"/>
    </row>
    <row r="3" spans="1:18" ht="37.5" customHeight="1">
      <c r="A3" s="180" t="s">
        <v>128</v>
      </c>
      <c r="B3" s="180"/>
      <c r="C3" s="35"/>
      <c r="D3" s="183" t="s">
        <v>175</v>
      </c>
      <c r="E3" s="183"/>
      <c r="F3" s="183"/>
      <c r="G3" s="7"/>
      <c r="I3" s="184" t="s">
        <v>174</v>
      </c>
      <c r="J3" s="184"/>
      <c r="K3" s="184"/>
      <c r="L3" s="184"/>
    </row>
    <row r="4" spans="1:18" ht="15.75">
      <c r="A4" s="180" t="s">
        <v>129</v>
      </c>
      <c r="B4" s="180"/>
      <c r="C4" s="35"/>
      <c r="D4" s="184" t="s">
        <v>149</v>
      </c>
      <c r="E4" s="184"/>
      <c r="F4" s="184"/>
      <c r="G4" s="7"/>
      <c r="I4" s="184" t="s">
        <v>150</v>
      </c>
      <c r="J4" s="184"/>
      <c r="K4" s="184"/>
      <c r="L4" s="184"/>
    </row>
    <row r="5" spans="1:18" ht="16.5" thickBot="1">
      <c r="A5" s="180" t="s">
        <v>146</v>
      </c>
      <c r="B5" s="180"/>
      <c r="C5" s="35"/>
      <c r="D5" s="185" t="s">
        <v>130</v>
      </c>
      <c r="E5" s="185"/>
      <c r="F5" s="185"/>
      <c r="G5" s="7"/>
      <c r="I5" s="185" t="s">
        <v>130</v>
      </c>
      <c r="J5" s="185"/>
      <c r="K5" s="185"/>
      <c r="L5" s="185"/>
    </row>
    <row r="6" spans="1:18" ht="15" thickTop="1">
      <c r="C6" s="7"/>
      <c r="D6" s="182"/>
      <c r="E6" s="182"/>
      <c r="F6" s="182"/>
      <c r="G6" s="7"/>
      <c r="I6" s="182"/>
      <c r="J6" s="182"/>
      <c r="K6" s="182"/>
      <c r="L6" s="182"/>
    </row>
    <row r="7" spans="1:18">
      <c r="C7" s="7"/>
      <c r="D7" s="24"/>
      <c r="E7" s="24"/>
      <c r="F7" s="24"/>
      <c r="G7" s="7"/>
      <c r="I7" s="24"/>
      <c r="J7" s="24"/>
      <c r="K7" s="24"/>
      <c r="L7" s="24"/>
    </row>
    <row r="8" spans="1:18">
      <c r="A8" s="170"/>
      <c r="B8" s="167" t="s">
        <v>137</v>
      </c>
      <c r="C8" s="7"/>
      <c r="D8" s="132"/>
      <c r="E8" s="132" t="s">
        <v>131</v>
      </c>
      <c r="F8" s="132" t="s">
        <v>131</v>
      </c>
      <c r="G8" s="7"/>
      <c r="I8" s="132"/>
      <c r="J8" s="132" t="s">
        <v>131</v>
      </c>
      <c r="K8" s="132" t="s">
        <v>131</v>
      </c>
      <c r="L8" s="24"/>
    </row>
    <row r="9" spans="1:18" ht="15">
      <c r="A9" s="171"/>
      <c r="B9" s="168" t="s">
        <v>138</v>
      </c>
      <c r="C9" s="7"/>
      <c r="D9" s="132"/>
      <c r="E9" s="133" t="s">
        <v>133</v>
      </c>
      <c r="F9" s="133" t="s">
        <v>133</v>
      </c>
      <c r="G9" s="7"/>
      <c r="I9" s="132" t="s">
        <v>132</v>
      </c>
      <c r="J9" s="133" t="s">
        <v>133</v>
      </c>
      <c r="K9" s="133" t="s">
        <v>133</v>
      </c>
      <c r="L9" s="25"/>
    </row>
    <row r="10" spans="1:18">
      <c r="A10" s="168" t="s">
        <v>139</v>
      </c>
      <c r="B10" s="168" t="s">
        <v>140</v>
      </c>
      <c r="C10" s="7"/>
      <c r="D10" s="134" t="s">
        <v>134</v>
      </c>
      <c r="E10" s="134" t="s">
        <v>135</v>
      </c>
      <c r="F10" s="134" t="s">
        <v>136</v>
      </c>
      <c r="G10" s="7"/>
      <c r="I10" s="134" t="s">
        <v>134</v>
      </c>
      <c r="J10" s="134" t="s">
        <v>135</v>
      </c>
      <c r="K10" s="134" t="s">
        <v>136</v>
      </c>
      <c r="L10" s="26"/>
    </row>
    <row r="11" spans="1:18">
      <c r="A11" s="168" t="s">
        <v>141</v>
      </c>
      <c r="B11" s="168" t="s">
        <v>147</v>
      </c>
      <c r="C11" s="7"/>
      <c r="D11" s="53"/>
      <c r="E11" s="53"/>
      <c r="F11" s="53"/>
      <c r="G11" s="7"/>
      <c r="I11" s="53"/>
      <c r="J11" s="53"/>
      <c r="K11" s="53"/>
    </row>
    <row r="12" spans="1:18" ht="15">
      <c r="A12" s="168" t="s">
        <v>142</v>
      </c>
      <c r="B12" s="168" t="s">
        <v>143</v>
      </c>
      <c r="C12" s="7"/>
      <c r="D12" s="135">
        <v>49</v>
      </c>
      <c r="E12" s="136">
        <v>1</v>
      </c>
      <c r="F12" s="136">
        <v>1</v>
      </c>
      <c r="G12" s="7"/>
      <c r="I12" s="135">
        <v>49</v>
      </c>
      <c r="J12" s="137">
        <v>1</v>
      </c>
      <c r="K12" s="137">
        <v>1</v>
      </c>
    </row>
    <row r="13" spans="1:18" ht="15">
      <c r="A13" s="169" t="s">
        <v>144</v>
      </c>
      <c r="B13" s="169" t="s">
        <v>145</v>
      </c>
      <c r="C13" s="29"/>
      <c r="D13" s="135">
        <v>48</v>
      </c>
      <c r="E13" s="136">
        <v>1</v>
      </c>
      <c r="F13" s="136">
        <v>1</v>
      </c>
      <c r="G13" s="7"/>
      <c r="I13" s="135">
        <v>48</v>
      </c>
      <c r="J13" s="137">
        <v>1</v>
      </c>
      <c r="K13" s="137">
        <v>1</v>
      </c>
      <c r="L13" s="30"/>
      <c r="P13" s="27"/>
    </row>
    <row r="14" spans="1:18" ht="15">
      <c r="A14" s="172">
        <v>35</v>
      </c>
      <c r="B14" s="173">
        <v>3.8435591142151813</v>
      </c>
      <c r="C14" s="29"/>
      <c r="D14" s="135">
        <v>47</v>
      </c>
      <c r="E14" s="136">
        <v>1</v>
      </c>
      <c r="F14" s="136">
        <v>1</v>
      </c>
      <c r="G14" s="7"/>
      <c r="I14" s="135">
        <v>47</v>
      </c>
      <c r="J14" s="137">
        <v>1</v>
      </c>
      <c r="K14" s="137">
        <v>1</v>
      </c>
      <c r="L14" s="30"/>
      <c r="P14" s="27"/>
    </row>
    <row r="15" spans="1:18" ht="15">
      <c r="A15" s="172">
        <v>36</v>
      </c>
      <c r="B15" s="173">
        <v>3.8678288295103025</v>
      </c>
      <c r="C15" s="29"/>
      <c r="D15" s="135">
        <v>46</v>
      </c>
      <c r="E15" s="136">
        <v>1</v>
      </c>
      <c r="F15" s="136">
        <v>1</v>
      </c>
      <c r="G15" s="7"/>
      <c r="I15" s="135">
        <v>46</v>
      </c>
      <c r="J15" s="137">
        <v>1</v>
      </c>
      <c r="K15" s="137">
        <v>1</v>
      </c>
      <c r="L15" s="30"/>
      <c r="P15" s="27"/>
    </row>
    <row r="16" spans="1:18" ht="15">
      <c r="A16" s="172">
        <v>37</v>
      </c>
      <c r="B16" s="173">
        <v>3.89329723229047</v>
      </c>
      <c r="C16" s="29"/>
      <c r="D16" s="135">
        <v>45</v>
      </c>
      <c r="E16" s="136">
        <v>1</v>
      </c>
      <c r="F16" s="136">
        <v>1</v>
      </c>
      <c r="G16" s="7"/>
      <c r="I16" s="135">
        <v>45</v>
      </c>
      <c r="J16" s="137">
        <v>1</v>
      </c>
      <c r="K16" s="137">
        <v>1</v>
      </c>
      <c r="L16" s="30"/>
      <c r="P16" s="27"/>
    </row>
    <row r="17" spans="1:16" ht="15">
      <c r="A17" s="172">
        <v>38</v>
      </c>
      <c r="B17" s="173">
        <v>3.9200581776828289</v>
      </c>
      <c r="C17" s="29"/>
      <c r="D17" s="135">
        <v>44</v>
      </c>
      <c r="E17" s="136">
        <v>1</v>
      </c>
      <c r="F17" s="136">
        <v>1</v>
      </c>
      <c r="G17" s="7"/>
      <c r="I17" s="135">
        <v>44</v>
      </c>
      <c r="J17" s="137">
        <v>1</v>
      </c>
      <c r="K17" s="137">
        <v>1</v>
      </c>
      <c r="L17" s="28"/>
      <c r="P17" s="27"/>
    </row>
    <row r="18" spans="1:16" ht="15">
      <c r="A18" s="172">
        <v>39</v>
      </c>
      <c r="B18" s="173">
        <v>3.9481043217019174</v>
      </c>
      <c r="C18" s="31"/>
      <c r="D18" s="135">
        <v>43</v>
      </c>
      <c r="E18" s="136">
        <v>1</v>
      </c>
      <c r="F18" s="136">
        <v>1</v>
      </c>
      <c r="G18" s="7"/>
      <c r="I18" s="135">
        <v>43</v>
      </c>
      <c r="J18" s="137">
        <v>1</v>
      </c>
      <c r="K18" s="137">
        <v>1</v>
      </c>
      <c r="L18" s="28"/>
      <c r="P18" s="27"/>
    </row>
    <row r="19" spans="1:16" ht="15">
      <c r="A19" s="172">
        <v>40</v>
      </c>
      <c r="B19" s="173">
        <v>3.9775392072146349</v>
      </c>
      <c r="C19" s="32"/>
      <c r="D19" s="135">
        <v>42</v>
      </c>
      <c r="E19" s="136">
        <v>1</v>
      </c>
      <c r="F19" s="136">
        <v>1</v>
      </c>
      <c r="G19" s="7"/>
      <c r="I19" s="135">
        <v>42</v>
      </c>
      <c r="J19" s="137">
        <v>1</v>
      </c>
      <c r="K19" s="137">
        <v>1</v>
      </c>
      <c r="L19" s="28"/>
      <c r="M19" s="4"/>
    </row>
    <row r="20" spans="1:16" ht="15">
      <c r="A20" s="172">
        <v>41</v>
      </c>
      <c r="B20" s="173">
        <v>4.0084496319932033</v>
      </c>
      <c r="C20" s="32"/>
      <c r="D20" s="135">
        <v>41</v>
      </c>
      <c r="E20" s="136">
        <v>1</v>
      </c>
      <c r="F20" s="136">
        <v>1</v>
      </c>
      <c r="G20" s="7"/>
      <c r="I20" s="135">
        <v>41</v>
      </c>
      <c r="J20" s="137">
        <v>1</v>
      </c>
      <c r="K20" s="137">
        <v>1</v>
      </c>
      <c r="L20" s="28"/>
      <c r="M20" s="4"/>
    </row>
    <row r="21" spans="1:16" ht="15">
      <c r="A21" s="172">
        <v>42</v>
      </c>
      <c r="B21" s="173">
        <v>4.0409087697144557</v>
      </c>
      <c r="C21" s="32"/>
      <c r="D21" s="135">
        <v>40</v>
      </c>
      <c r="E21" s="136">
        <v>1</v>
      </c>
      <c r="F21" s="136">
        <v>1</v>
      </c>
      <c r="G21" s="7"/>
      <c r="I21" s="135">
        <v>40</v>
      </c>
      <c r="J21" s="137">
        <v>1</v>
      </c>
      <c r="K21" s="137">
        <v>1</v>
      </c>
      <c r="L21" s="28"/>
      <c r="M21" s="4"/>
    </row>
    <row r="22" spans="1:16" ht="15">
      <c r="A22" s="172">
        <v>43</v>
      </c>
      <c r="B22" s="173">
        <v>4.0750123772346987</v>
      </c>
      <c r="C22" s="32"/>
      <c r="D22" s="135">
        <v>39</v>
      </c>
      <c r="E22" s="136">
        <v>1</v>
      </c>
      <c r="F22" s="136">
        <v>1</v>
      </c>
      <c r="G22" s="7"/>
      <c r="I22" s="135">
        <v>39</v>
      </c>
      <c r="J22" s="137">
        <v>1</v>
      </c>
      <c r="K22" s="137">
        <v>1</v>
      </c>
      <c r="L22" s="28"/>
    </row>
    <row r="23" spans="1:16" ht="15">
      <c r="A23" s="172">
        <v>44</v>
      </c>
      <c r="B23" s="173">
        <v>4.1108356443478815</v>
      </c>
      <c r="C23" s="32"/>
      <c r="D23" s="135">
        <v>38</v>
      </c>
      <c r="E23" s="136">
        <v>1</v>
      </c>
      <c r="F23" s="136">
        <v>1</v>
      </c>
      <c r="G23" s="7"/>
      <c r="I23" s="135">
        <v>38</v>
      </c>
      <c r="J23" s="137">
        <v>1</v>
      </c>
      <c r="K23" s="137">
        <v>1</v>
      </c>
      <c r="L23" s="28"/>
    </row>
    <row r="24" spans="1:16" ht="15">
      <c r="A24" s="172">
        <v>45</v>
      </c>
      <c r="B24" s="173">
        <v>4.1484501539163503</v>
      </c>
      <c r="C24" s="32"/>
      <c r="D24" s="135">
        <v>37</v>
      </c>
      <c r="E24" s="136">
        <v>1</v>
      </c>
      <c r="F24" s="136">
        <v>1</v>
      </c>
      <c r="G24" s="7"/>
      <c r="I24" s="135">
        <v>37</v>
      </c>
      <c r="J24" s="137">
        <v>1</v>
      </c>
      <c r="K24" s="137">
        <v>1</v>
      </c>
      <c r="L24" s="28"/>
    </row>
    <row r="25" spans="1:16" ht="15">
      <c r="A25" s="172">
        <v>46</v>
      </c>
      <c r="B25" s="173">
        <v>4.1879451840254713</v>
      </c>
      <c r="C25" s="32"/>
      <c r="D25" s="135">
        <v>36</v>
      </c>
      <c r="E25" s="136">
        <v>1</v>
      </c>
      <c r="F25" s="136">
        <v>1</v>
      </c>
      <c r="G25" s="7"/>
      <c r="I25" s="135">
        <v>36</v>
      </c>
      <c r="J25" s="137">
        <v>1</v>
      </c>
      <c r="K25" s="137">
        <v>1</v>
      </c>
      <c r="L25" s="28"/>
    </row>
    <row r="26" spans="1:16" ht="15">
      <c r="A26" s="172">
        <v>47</v>
      </c>
      <c r="B26" s="173">
        <v>4.2294031657534221</v>
      </c>
      <c r="C26" s="32"/>
      <c r="D26" s="135">
        <v>35</v>
      </c>
      <c r="E26" s="136">
        <v>1</v>
      </c>
      <c r="F26" s="136">
        <v>1</v>
      </c>
      <c r="G26" s="7"/>
      <c r="I26" s="135">
        <v>35</v>
      </c>
      <c r="J26" s="137">
        <v>1</v>
      </c>
      <c r="K26" s="137">
        <v>1</v>
      </c>
      <c r="L26" s="28"/>
    </row>
    <row r="27" spans="1:16" ht="15">
      <c r="A27" s="172">
        <v>48</v>
      </c>
      <c r="B27" s="173">
        <v>4.2728953986507472</v>
      </c>
      <c r="C27" s="32"/>
      <c r="D27" s="135">
        <v>34</v>
      </c>
      <c r="E27" s="136">
        <v>1</v>
      </c>
      <c r="F27" s="136">
        <v>1</v>
      </c>
      <c r="G27" s="7"/>
      <c r="I27" s="135">
        <v>34</v>
      </c>
      <c r="J27" s="137">
        <v>1</v>
      </c>
      <c r="K27" s="137">
        <v>1</v>
      </c>
      <c r="L27" s="28"/>
    </row>
    <row r="28" spans="1:16" ht="15">
      <c r="A28" s="172">
        <v>49</v>
      </c>
      <c r="B28" s="173">
        <v>4.318487109626834</v>
      </c>
      <c r="C28" s="32"/>
      <c r="D28" s="135">
        <v>33</v>
      </c>
      <c r="E28" s="136">
        <v>1</v>
      </c>
      <c r="F28" s="136">
        <v>1</v>
      </c>
      <c r="G28" s="7"/>
      <c r="I28" s="135">
        <v>33</v>
      </c>
      <c r="J28" s="137">
        <v>1</v>
      </c>
      <c r="K28" s="137">
        <v>1</v>
      </c>
      <c r="L28" s="28"/>
    </row>
    <row r="29" spans="1:16" ht="15">
      <c r="A29" s="172">
        <v>50</v>
      </c>
      <c r="B29" s="173">
        <v>4.3662549007165801</v>
      </c>
      <c r="C29" s="32"/>
      <c r="D29" s="135">
        <v>32</v>
      </c>
      <c r="E29" s="136">
        <v>1</v>
      </c>
      <c r="F29" s="136">
        <v>1</v>
      </c>
      <c r="G29" s="7"/>
      <c r="I29" s="135">
        <v>32</v>
      </c>
      <c r="J29" s="137">
        <v>1</v>
      </c>
      <c r="K29" s="137">
        <v>1</v>
      </c>
      <c r="L29" s="28"/>
    </row>
    <row r="30" spans="1:16" ht="15">
      <c r="A30" s="172">
        <v>51</v>
      </c>
      <c r="B30" s="173">
        <v>4.4162900659162565</v>
      </c>
      <c r="C30" s="32"/>
      <c r="D30" s="135">
        <v>31</v>
      </c>
      <c r="E30" s="136">
        <v>1</v>
      </c>
      <c r="F30" s="136">
        <v>1</v>
      </c>
      <c r="G30" s="7"/>
      <c r="I30" s="135">
        <v>31</v>
      </c>
      <c r="J30" s="137">
        <v>1</v>
      </c>
      <c r="K30" s="137">
        <v>1</v>
      </c>
      <c r="L30" s="28"/>
    </row>
    <row r="31" spans="1:16" ht="15">
      <c r="A31" s="172">
        <v>52</v>
      </c>
      <c r="B31" s="173">
        <v>4.468695760459414</v>
      </c>
      <c r="C31" s="32"/>
      <c r="D31" s="135">
        <v>30</v>
      </c>
      <c r="E31" s="136">
        <v>1</v>
      </c>
      <c r="F31" s="136">
        <v>1</v>
      </c>
      <c r="G31" s="7"/>
      <c r="I31" s="135">
        <v>30</v>
      </c>
      <c r="J31" s="137">
        <v>1</v>
      </c>
      <c r="K31" s="137">
        <v>1</v>
      </c>
      <c r="L31" s="28"/>
    </row>
    <row r="32" spans="1:16" ht="15">
      <c r="A32" s="172">
        <v>53</v>
      </c>
      <c r="B32" s="173">
        <v>4.5236108215062725</v>
      </c>
      <c r="C32" s="32"/>
      <c r="D32" s="135">
        <v>29</v>
      </c>
      <c r="E32" s="136">
        <v>1</v>
      </c>
      <c r="F32" s="136">
        <v>1</v>
      </c>
      <c r="G32" s="7"/>
      <c r="I32" s="135">
        <v>29</v>
      </c>
      <c r="J32" s="137">
        <v>1</v>
      </c>
      <c r="K32" s="137">
        <v>1</v>
      </c>
      <c r="L32" s="28"/>
    </row>
    <row r="33" spans="1:12" ht="15">
      <c r="A33" s="172">
        <v>54</v>
      </c>
      <c r="B33" s="173">
        <v>4.5810898507061673</v>
      </c>
      <c r="C33" s="32"/>
      <c r="D33" s="135">
        <v>28</v>
      </c>
      <c r="E33" s="136">
        <v>1</v>
      </c>
      <c r="F33" s="136">
        <v>1</v>
      </c>
      <c r="G33" s="7"/>
      <c r="I33" s="135">
        <v>28</v>
      </c>
      <c r="J33" s="137">
        <v>1</v>
      </c>
      <c r="K33" s="137">
        <v>1</v>
      </c>
      <c r="L33" s="28"/>
    </row>
    <row r="34" spans="1:12" ht="15">
      <c r="A34" s="172">
        <v>55</v>
      </c>
      <c r="B34" s="173">
        <v>4.6413376316712087</v>
      </c>
      <c r="C34" s="32"/>
      <c r="D34" s="135">
        <v>27</v>
      </c>
      <c r="E34" s="136">
        <v>1</v>
      </c>
      <c r="F34" s="136">
        <v>1</v>
      </c>
      <c r="G34" s="7"/>
      <c r="I34" s="135">
        <v>27</v>
      </c>
      <c r="J34" s="137">
        <v>1</v>
      </c>
      <c r="K34" s="137">
        <v>1</v>
      </c>
      <c r="L34" s="28"/>
    </row>
    <row r="35" spans="1:12" ht="15">
      <c r="A35" s="172">
        <v>56</v>
      </c>
      <c r="B35" s="173">
        <v>4.7045512181643296</v>
      </c>
      <c r="C35" s="32"/>
      <c r="D35" s="135">
        <v>26</v>
      </c>
      <c r="E35" s="136">
        <v>1</v>
      </c>
      <c r="F35" s="136">
        <v>1</v>
      </c>
      <c r="G35" s="7"/>
      <c r="I35" s="135">
        <v>26</v>
      </c>
      <c r="J35" s="137">
        <v>1</v>
      </c>
      <c r="K35" s="137">
        <v>1</v>
      </c>
      <c r="L35" s="30"/>
    </row>
    <row r="36" spans="1:12" ht="15">
      <c r="A36" s="172">
        <v>57</v>
      </c>
      <c r="B36" s="173">
        <v>4.7708645765252573</v>
      </c>
      <c r="C36" s="32"/>
      <c r="D36" s="135">
        <v>25</v>
      </c>
      <c r="E36" s="136">
        <v>1</v>
      </c>
      <c r="F36" s="136">
        <v>1</v>
      </c>
      <c r="G36" s="7"/>
      <c r="I36" s="135">
        <v>25</v>
      </c>
      <c r="J36" s="137">
        <v>1</v>
      </c>
      <c r="K36" s="137">
        <v>1</v>
      </c>
      <c r="L36" s="30"/>
    </row>
    <row r="37" spans="1:12" ht="15">
      <c r="A37" s="172">
        <v>58</v>
      </c>
      <c r="B37" s="173">
        <v>4.8403402607016872</v>
      </c>
      <c r="C37" s="32"/>
      <c r="D37" s="135">
        <v>24</v>
      </c>
      <c r="E37" s="136">
        <v>1</v>
      </c>
      <c r="F37" s="136">
        <v>1</v>
      </c>
      <c r="G37" s="7"/>
      <c r="I37" s="135">
        <v>24</v>
      </c>
      <c r="J37" s="137">
        <v>1</v>
      </c>
      <c r="K37" s="137">
        <v>1</v>
      </c>
      <c r="L37" s="30"/>
    </row>
    <row r="38" spans="1:12" ht="15">
      <c r="A38" s="172">
        <v>59</v>
      </c>
      <c r="B38" s="173">
        <v>4.9133438030991172</v>
      </c>
      <c r="C38" s="32"/>
      <c r="D38" s="135">
        <v>23</v>
      </c>
      <c r="E38" s="136">
        <v>1</v>
      </c>
      <c r="F38" s="136">
        <v>1</v>
      </c>
      <c r="G38" s="7"/>
      <c r="I38" s="135">
        <v>23</v>
      </c>
      <c r="J38" s="137">
        <v>1</v>
      </c>
      <c r="K38" s="137">
        <v>1</v>
      </c>
      <c r="L38" s="30"/>
    </row>
    <row r="39" spans="1:12" ht="15">
      <c r="A39" s="172">
        <v>60</v>
      </c>
      <c r="B39" s="173">
        <v>4.9897681920024226</v>
      </c>
      <c r="C39" s="32"/>
      <c r="D39" s="135">
        <v>22</v>
      </c>
      <c r="E39" s="136">
        <v>1</v>
      </c>
      <c r="F39" s="136">
        <v>1</v>
      </c>
      <c r="G39" s="7"/>
      <c r="I39" s="135">
        <v>22</v>
      </c>
      <c r="J39" s="137">
        <v>1</v>
      </c>
      <c r="K39" s="137">
        <v>1</v>
      </c>
      <c r="L39" s="30"/>
    </row>
    <row r="40" spans="1:12" ht="15">
      <c r="A40" s="172">
        <v>61</v>
      </c>
      <c r="B40" s="173">
        <v>5.0701224975285069</v>
      </c>
      <c r="C40" s="32"/>
      <c r="D40" s="135">
        <v>21</v>
      </c>
      <c r="E40" s="136">
        <v>1</v>
      </c>
      <c r="F40" s="136">
        <v>1</v>
      </c>
      <c r="G40" s="7"/>
      <c r="I40" s="135">
        <v>21</v>
      </c>
      <c r="J40" s="137">
        <v>1</v>
      </c>
      <c r="K40" s="137">
        <v>1</v>
      </c>
      <c r="L40" s="30"/>
    </row>
    <row r="41" spans="1:12" ht="15">
      <c r="A41" s="172">
        <v>62</v>
      </c>
      <c r="B41" s="173">
        <v>5.1543311842568507</v>
      </c>
      <c r="C41" s="32"/>
      <c r="D41" s="135">
        <v>20</v>
      </c>
      <c r="E41" s="136">
        <v>1</v>
      </c>
      <c r="F41" s="136">
        <v>1</v>
      </c>
      <c r="G41" s="7"/>
      <c r="I41" s="135">
        <v>20</v>
      </c>
      <c r="J41" s="137">
        <v>1</v>
      </c>
      <c r="K41" s="137">
        <v>1</v>
      </c>
      <c r="L41" s="30"/>
    </row>
    <row r="42" spans="1:12" ht="15">
      <c r="A42" s="172">
        <v>63</v>
      </c>
      <c r="B42" s="173">
        <v>5.2424087149247196</v>
      </c>
      <c r="C42" s="32"/>
      <c r="D42" s="135">
        <v>19</v>
      </c>
      <c r="E42" s="136">
        <v>1</v>
      </c>
      <c r="F42" s="136">
        <v>0.89999999999999991</v>
      </c>
      <c r="G42" s="7"/>
      <c r="I42" s="135">
        <v>19</v>
      </c>
      <c r="J42" s="137">
        <v>1</v>
      </c>
      <c r="K42" s="137">
        <v>1</v>
      </c>
      <c r="L42" s="30"/>
    </row>
    <row r="43" spans="1:12" ht="15">
      <c r="A43" s="172">
        <v>64</v>
      </c>
      <c r="B43" s="173">
        <v>5.3385238447573276</v>
      </c>
      <c r="C43" s="32"/>
      <c r="D43" s="135">
        <v>18</v>
      </c>
      <c r="E43" s="136">
        <v>1</v>
      </c>
      <c r="F43" s="136">
        <v>0.84999999999999987</v>
      </c>
      <c r="G43" s="7"/>
      <c r="I43" s="135">
        <v>18</v>
      </c>
      <c r="J43" s="137">
        <v>1</v>
      </c>
      <c r="K43" s="137">
        <v>1</v>
      </c>
      <c r="L43" s="30"/>
    </row>
    <row r="44" spans="1:12" ht="15">
      <c r="A44" s="172">
        <v>65</v>
      </c>
      <c r="B44" s="173">
        <v>5.4399910582980162</v>
      </c>
      <c r="C44" s="32"/>
      <c r="D44" s="135">
        <v>17</v>
      </c>
      <c r="E44" s="136">
        <v>1</v>
      </c>
      <c r="F44" s="136">
        <v>0.8</v>
      </c>
      <c r="G44" s="7"/>
      <c r="I44" s="135">
        <v>17</v>
      </c>
      <c r="J44" s="137">
        <v>1</v>
      </c>
      <c r="K44" s="137">
        <v>1</v>
      </c>
      <c r="L44" s="30"/>
    </row>
    <row r="45" spans="1:12" ht="15">
      <c r="A45" s="172">
        <v>66</v>
      </c>
      <c r="B45" s="173">
        <v>5.5471830432958509</v>
      </c>
      <c r="C45" s="32"/>
      <c r="D45" s="135">
        <v>16</v>
      </c>
      <c r="E45" s="136">
        <v>1</v>
      </c>
      <c r="F45" s="136">
        <v>0.75</v>
      </c>
      <c r="G45" s="7"/>
      <c r="I45" s="135">
        <v>16</v>
      </c>
      <c r="J45" s="137">
        <v>1</v>
      </c>
      <c r="K45" s="137">
        <v>1</v>
      </c>
      <c r="L45" s="30"/>
    </row>
    <row r="46" spans="1:12" ht="15">
      <c r="A46" s="172">
        <v>67</v>
      </c>
      <c r="B46" s="173">
        <v>5.6604827030987614</v>
      </c>
      <c r="C46" s="32"/>
      <c r="D46" s="135">
        <v>15</v>
      </c>
      <c r="E46" s="138">
        <v>1</v>
      </c>
      <c r="F46" s="136">
        <v>0.7</v>
      </c>
      <c r="G46" s="7"/>
      <c r="H46" s="7"/>
      <c r="I46" s="135">
        <v>15</v>
      </c>
      <c r="J46" s="137">
        <v>1</v>
      </c>
      <c r="K46" s="137">
        <v>1</v>
      </c>
      <c r="L46" s="30"/>
    </row>
    <row r="47" spans="1:12" ht="15">
      <c r="A47" s="172">
        <v>68</v>
      </c>
      <c r="B47" s="173">
        <v>5.7802999337954457</v>
      </c>
      <c r="C47" s="32"/>
      <c r="D47" s="135">
        <v>14</v>
      </c>
      <c r="E47" s="136">
        <v>0.89999999999999991</v>
      </c>
      <c r="F47" s="136">
        <v>0.64999999999999991</v>
      </c>
      <c r="G47" s="7"/>
      <c r="I47" s="135">
        <v>14</v>
      </c>
      <c r="J47" s="137">
        <v>1</v>
      </c>
      <c r="K47" s="137">
        <v>1</v>
      </c>
      <c r="L47" s="30"/>
    </row>
    <row r="48" spans="1:12" ht="15">
      <c r="A48" s="172">
        <v>69</v>
      </c>
      <c r="B48" s="173">
        <v>5.9071052761521798</v>
      </c>
      <c r="C48" s="32"/>
      <c r="D48" s="135">
        <v>13</v>
      </c>
      <c r="E48" s="136">
        <v>0.84999999999999987</v>
      </c>
      <c r="F48" s="136">
        <v>0.6</v>
      </c>
      <c r="G48" s="7"/>
      <c r="I48" s="135">
        <v>13</v>
      </c>
      <c r="J48" s="137">
        <v>1</v>
      </c>
      <c r="K48" s="137">
        <v>1</v>
      </c>
      <c r="L48" s="30"/>
    </row>
    <row r="49" spans="1:12" ht="15">
      <c r="A49" s="172">
        <v>70</v>
      </c>
      <c r="B49" s="173">
        <v>6.0413949226420183</v>
      </c>
      <c r="C49" s="32"/>
      <c r="D49" s="135">
        <v>12</v>
      </c>
      <c r="E49" s="136">
        <v>0.8</v>
      </c>
      <c r="F49" s="136">
        <v>0.55000000000000004</v>
      </c>
      <c r="G49" s="7"/>
      <c r="I49" s="135">
        <v>12</v>
      </c>
      <c r="J49" s="137">
        <v>1</v>
      </c>
      <c r="K49" s="137">
        <v>1</v>
      </c>
      <c r="L49" s="30"/>
    </row>
    <row r="50" spans="1:12" ht="15">
      <c r="A50" s="172">
        <v>71</v>
      </c>
      <c r="B50" s="173">
        <v>6.1837059357320641</v>
      </c>
      <c r="C50" s="32"/>
      <c r="D50" s="135">
        <v>11</v>
      </c>
      <c r="E50" s="136">
        <v>0.75</v>
      </c>
      <c r="F50" s="136">
        <v>0.5</v>
      </c>
      <c r="G50" s="7"/>
      <c r="I50" s="135">
        <v>11</v>
      </c>
      <c r="J50" s="137">
        <v>1</v>
      </c>
      <c r="K50" s="137">
        <v>1</v>
      </c>
      <c r="L50" s="30"/>
    </row>
    <row r="51" spans="1:12" ht="15">
      <c r="A51" s="172">
        <v>72</v>
      </c>
      <c r="B51" s="173">
        <v>6.3346348333957021</v>
      </c>
      <c r="C51" s="32"/>
      <c r="D51" s="135">
        <v>10</v>
      </c>
      <c r="E51" s="136">
        <v>0.7</v>
      </c>
      <c r="F51" s="136">
        <v>0.44999999999999996</v>
      </c>
      <c r="G51" s="7"/>
      <c r="I51" s="135">
        <v>10</v>
      </c>
      <c r="J51" s="137">
        <v>1</v>
      </c>
      <c r="K51" s="137">
        <v>0.16579999999999995</v>
      </c>
      <c r="L51" s="30"/>
    </row>
    <row r="52" spans="1:12" ht="15">
      <c r="A52" s="172">
        <v>73</v>
      </c>
      <c r="B52" s="173">
        <v>6.4948241355686118</v>
      </c>
      <c r="C52" s="32"/>
      <c r="D52" s="135">
        <v>9</v>
      </c>
      <c r="E52" s="136">
        <v>0.64999999999999991</v>
      </c>
      <c r="F52" s="136">
        <v>0.4</v>
      </c>
      <c r="G52" s="7"/>
      <c r="I52" s="135">
        <v>9</v>
      </c>
      <c r="J52" s="137">
        <v>1</v>
      </c>
      <c r="K52" s="137">
        <v>8.7200000000000055E-2</v>
      </c>
      <c r="L52" s="30"/>
    </row>
    <row r="53" spans="1:12" ht="15">
      <c r="A53" s="172">
        <v>74</v>
      </c>
      <c r="B53" s="173">
        <v>6.6649798518771979</v>
      </c>
      <c r="C53" s="32"/>
      <c r="D53" s="135">
        <v>8</v>
      </c>
      <c r="E53" s="136">
        <v>0.6</v>
      </c>
      <c r="F53" s="136">
        <v>0.35</v>
      </c>
      <c r="G53" s="7"/>
      <c r="I53" s="135">
        <v>8</v>
      </c>
      <c r="J53" s="137">
        <v>1</v>
      </c>
      <c r="K53" s="137">
        <v>0</v>
      </c>
      <c r="L53" s="30"/>
    </row>
    <row r="54" spans="1:12" ht="15">
      <c r="A54" s="172">
        <v>75</v>
      </c>
      <c r="B54" s="173">
        <v>6.8455038220475037</v>
      </c>
      <c r="C54" s="32"/>
      <c r="D54" s="135">
        <v>7</v>
      </c>
      <c r="E54" s="136">
        <v>0.55000000000000004</v>
      </c>
      <c r="F54" s="136">
        <v>0.30000000000000004</v>
      </c>
      <c r="G54" s="7"/>
      <c r="I54" s="135">
        <v>7</v>
      </c>
      <c r="J54" s="137">
        <v>1</v>
      </c>
      <c r="K54" s="137">
        <v>0</v>
      </c>
      <c r="L54" s="30"/>
    </row>
    <row r="55" spans="1:12" ht="15">
      <c r="A55" s="172">
        <v>76</v>
      </c>
      <c r="B55" s="173">
        <v>7.0380594501535994</v>
      </c>
      <c r="C55" s="32"/>
      <c r="D55" s="135">
        <v>6</v>
      </c>
      <c r="E55" s="136">
        <v>0.5</v>
      </c>
      <c r="F55" s="136">
        <v>0.15000000000000002</v>
      </c>
      <c r="G55" s="7"/>
      <c r="I55" s="135">
        <v>6</v>
      </c>
      <c r="J55" s="137">
        <v>1</v>
      </c>
      <c r="K55" s="137">
        <v>0</v>
      </c>
      <c r="L55" s="30"/>
    </row>
    <row r="56" spans="1:12" ht="15">
      <c r="A56" s="172">
        <v>77</v>
      </c>
      <c r="B56" s="173">
        <v>7.2431819386817633</v>
      </c>
      <c r="C56" s="32"/>
      <c r="D56" s="135">
        <v>5</v>
      </c>
      <c r="E56" s="136">
        <v>0.44999999999999996</v>
      </c>
      <c r="F56" s="136">
        <v>0</v>
      </c>
      <c r="G56" s="7"/>
      <c r="I56" s="135">
        <v>5</v>
      </c>
      <c r="J56" s="137">
        <v>0.16579999999999995</v>
      </c>
      <c r="K56" s="137">
        <v>0</v>
      </c>
      <c r="L56" s="30"/>
    </row>
    <row r="57" spans="1:12" ht="15">
      <c r="A57" s="172">
        <v>78</v>
      </c>
      <c r="B57" s="173">
        <v>7.4581320893366092</v>
      </c>
      <c r="C57" s="32"/>
      <c r="D57" s="135">
        <v>4</v>
      </c>
      <c r="E57" s="136">
        <v>0.4</v>
      </c>
      <c r="F57" s="136">
        <v>0</v>
      </c>
      <c r="G57" s="7"/>
      <c r="I57" s="135">
        <v>4</v>
      </c>
      <c r="J57" s="137">
        <v>8.7200000000000055E-2</v>
      </c>
      <c r="K57" s="137">
        <v>0</v>
      </c>
      <c r="L57" s="30"/>
    </row>
    <row r="58" spans="1:12" ht="15">
      <c r="A58" s="172">
        <v>79</v>
      </c>
      <c r="B58" s="173">
        <v>7.6912929120779445</v>
      </c>
      <c r="C58" s="32"/>
      <c r="D58" s="135">
        <v>3</v>
      </c>
      <c r="E58" s="136">
        <v>0.35</v>
      </c>
      <c r="F58" s="136">
        <v>0</v>
      </c>
      <c r="G58" s="7"/>
      <c r="I58" s="135">
        <v>3</v>
      </c>
      <c r="J58" s="137">
        <v>0</v>
      </c>
      <c r="K58" s="137">
        <v>0</v>
      </c>
      <c r="L58" s="30"/>
    </row>
    <row r="59" spans="1:12" ht="15">
      <c r="A59" s="172">
        <v>80</v>
      </c>
      <c r="B59" s="173">
        <v>7.9405742797998569</v>
      </c>
      <c r="C59" s="32"/>
      <c r="D59" s="135">
        <v>2</v>
      </c>
      <c r="E59" s="136">
        <v>0.30000000000000004</v>
      </c>
      <c r="F59" s="136">
        <v>0</v>
      </c>
      <c r="G59" s="7"/>
      <c r="I59" s="135">
        <v>2</v>
      </c>
      <c r="J59" s="137">
        <v>0</v>
      </c>
      <c r="K59" s="137">
        <v>0</v>
      </c>
      <c r="L59" s="30"/>
    </row>
    <row r="60" spans="1:12" ht="15">
      <c r="C60" s="32"/>
      <c r="D60" s="135">
        <v>1</v>
      </c>
      <c r="E60" s="136">
        <v>0.15000000000000002</v>
      </c>
      <c r="F60" s="136">
        <v>0</v>
      </c>
      <c r="G60" s="7"/>
      <c r="I60" s="135">
        <v>1</v>
      </c>
      <c r="J60" s="137">
        <v>0</v>
      </c>
      <c r="K60" s="137">
        <v>0</v>
      </c>
      <c r="L60" s="30"/>
    </row>
    <row r="61" spans="1:12" ht="15">
      <c r="C61" s="32"/>
      <c r="D61" s="135">
        <v>0</v>
      </c>
      <c r="E61" s="136">
        <v>0</v>
      </c>
      <c r="F61" s="136">
        <v>0</v>
      </c>
      <c r="G61" s="7"/>
      <c r="I61" s="135">
        <v>0</v>
      </c>
      <c r="J61" s="137">
        <v>0</v>
      </c>
      <c r="K61" s="137">
        <v>0</v>
      </c>
      <c r="L61" s="30"/>
    </row>
    <row r="62" spans="1:12" ht="15">
      <c r="C62" s="32"/>
      <c r="L62" s="30"/>
    </row>
    <row r="63" spans="1:12" ht="15">
      <c r="C63" s="32"/>
      <c r="L63" s="30"/>
    </row>
    <row r="64" spans="1:12" ht="15">
      <c r="C64" s="32"/>
      <c r="L64" s="30"/>
    </row>
    <row r="65" spans="12:12">
      <c r="L65" s="30"/>
    </row>
    <row r="66" spans="12:12">
      <c r="L66" s="30"/>
    </row>
    <row r="67" spans="12:12">
      <c r="L67" s="30"/>
    </row>
    <row r="68" spans="12:12">
      <c r="L68" s="30"/>
    </row>
    <row r="69" spans="12:12">
      <c r="L69" s="30"/>
    </row>
    <row r="70" spans="12:12">
      <c r="L70" s="30"/>
    </row>
    <row r="71" spans="12:12">
      <c r="L71" s="30"/>
    </row>
    <row r="72" spans="12:12">
      <c r="L72" s="30"/>
    </row>
    <row r="73" spans="12:12">
      <c r="L73" s="30"/>
    </row>
    <row r="74" spans="12:12">
      <c r="L74" s="30"/>
    </row>
    <row r="75" spans="12:12">
      <c r="L75" s="30"/>
    </row>
    <row r="76" spans="12:12">
      <c r="L76" s="30"/>
    </row>
    <row r="77" spans="12:12">
      <c r="L77" s="30"/>
    </row>
    <row r="78" spans="12:12">
      <c r="L78" s="30"/>
    </row>
    <row r="79" spans="12:12">
      <c r="L79" s="30"/>
    </row>
    <row r="80" spans="12:12">
      <c r="L80" s="30"/>
    </row>
    <row r="81" spans="12:12">
      <c r="L81" s="30"/>
    </row>
    <row r="82" spans="12:12">
      <c r="L82" s="30"/>
    </row>
    <row r="83" spans="12:12">
      <c r="L83" s="30"/>
    </row>
    <row r="84" spans="12:12">
      <c r="L84" s="30"/>
    </row>
    <row r="85" spans="12:12">
      <c r="L85" s="30"/>
    </row>
    <row r="86" spans="12:12">
      <c r="L86" s="30"/>
    </row>
    <row r="87" spans="12:12">
      <c r="L87" s="30"/>
    </row>
    <row r="88" spans="12:12">
      <c r="L88" s="30"/>
    </row>
    <row r="89" spans="12:12">
      <c r="L89" s="30"/>
    </row>
    <row r="90" spans="12:12">
      <c r="L90" s="30"/>
    </row>
    <row r="91" spans="12:12">
      <c r="L91" s="30"/>
    </row>
    <row r="92" spans="12:12">
      <c r="L92" s="30"/>
    </row>
    <row r="93" spans="12:12">
      <c r="L93" s="30"/>
    </row>
    <row r="94" spans="12:12">
      <c r="L94" s="30"/>
    </row>
    <row r="95" spans="12:12">
      <c r="L95" s="30"/>
    </row>
    <row r="96" spans="12:12">
      <c r="L96" s="30"/>
    </row>
    <row r="97" spans="12:12">
      <c r="L97" s="30"/>
    </row>
    <row r="98" spans="12:12">
      <c r="L98" s="30"/>
    </row>
    <row r="99" spans="12:12">
      <c r="L99" s="30"/>
    </row>
    <row r="100" spans="12:12">
      <c r="L100" s="30"/>
    </row>
    <row r="101" spans="12:12">
      <c r="L101" s="30"/>
    </row>
    <row r="102" spans="12:12">
      <c r="L102" s="30"/>
    </row>
    <row r="103" spans="12:12">
      <c r="L103" s="30"/>
    </row>
    <row r="104" spans="12:12">
      <c r="L104" s="30"/>
    </row>
    <row r="105" spans="12:12">
      <c r="L105" s="30"/>
    </row>
    <row r="106" spans="12:12">
      <c r="L106" s="30"/>
    </row>
    <row r="107" spans="12:12">
      <c r="L107" s="30"/>
    </row>
    <row r="108" spans="12:12">
      <c r="L108" s="30"/>
    </row>
    <row r="109" spans="12:12">
      <c r="L109" s="30"/>
    </row>
    <row r="110" spans="12:12">
      <c r="L110" s="30"/>
    </row>
    <row r="111" spans="12:12">
      <c r="L111" s="30"/>
    </row>
    <row r="112" spans="12:12">
      <c r="L112" s="30"/>
    </row>
    <row r="113" spans="12:12">
      <c r="L113" s="30"/>
    </row>
    <row r="114" spans="12:12">
      <c r="L114" s="30"/>
    </row>
    <row r="115" spans="12:12">
      <c r="L115" s="30"/>
    </row>
    <row r="116" spans="12:12">
      <c r="L116" s="30"/>
    </row>
    <row r="117" spans="12:12">
      <c r="L117" s="30"/>
    </row>
    <row r="118" spans="12:12">
      <c r="L118" s="30"/>
    </row>
    <row r="119" spans="12:12">
      <c r="L119" s="30"/>
    </row>
    <row r="120" spans="12:12">
      <c r="L120" s="30"/>
    </row>
    <row r="121" spans="12:12">
      <c r="L121" s="30"/>
    </row>
    <row r="122" spans="12:12">
      <c r="L122" s="30"/>
    </row>
    <row r="123" spans="12:12">
      <c r="L123" s="30"/>
    </row>
    <row r="124" spans="12:12">
      <c r="L124" s="30"/>
    </row>
    <row r="125" spans="12:12">
      <c r="L125" s="30"/>
    </row>
    <row r="126" spans="12:12">
      <c r="L126" s="30"/>
    </row>
    <row r="127" spans="12:12">
      <c r="L127" s="30"/>
    </row>
    <row r="128" spans="12:12">
      <c r="L128" s="30"/>
    </row>
    <row r="129" spans="12:12">
      <c r="L129" s="30"/>
    </row>
    <row r="130" spans="12:12">
      <c r="L130" s="30"/>
    </row>
    <row r="131" spans="12:12">
      <c r="L131" s="30"/>
    </row>
    <row r="132" spans="12:12">
      <c r="L132" s="30"/>
    </row>
    <row r="133" spans="12:12">
      <c r="L133" s="30"/>
    </row>
    <row r="134" spans="12:12">
      <c r="L134" s="30"/>
    </row>
    <row r="135" spans="12:12">
      <c r="L135" s="30"/>
    </row>
    <row r="136" spans="12:12">
      <c r="L136" s="30"/>
    </row>
    <row r="137" spans="12:12">
      <c r="L137" s="30"/>
    </row>
    <row r="138" spans="12:12">
      <c r="L138" s="30"/>
    </row>
    <row r="139" spans="12:12">
      <c r="L139" s="30"/>
    </row>
    <row r="140" spans="12:12">
      <c r="L140" s="30"/>
    </row>
    <row r="141" spans="12:12">
      <c r="L141" s="30"/>
    </row>
    <row r="142" spans="12:12">
      <c r="L142" s="30"/>
    </row>
    <row r="143" spans="12:12">
      <c r="L143" s="30"/>
    </row>
    <row r="144" spans="12:12">
      <c r="L144" s="30"/>
    </row>
    <row r="145" spans="12:12">
      <c r="L145" s="30"/>
    </row>
    <row r="146" spans="12:12">
      <c r="L146" s="30"/>
    </row>
    <row r="147" spans="12:12">
      <c r="L147" s="30"/>
    </row>
    <row r="148" spans="12:12">
      <c r="L148" s="30"/>
    </row>
    <row r="149" spans="12:12">
      <c r="L149" s="30"/>
    </row>
    <row r="150" spans="12:12">
      <c r="L150" s="30"/>
    </row>
    <row r="151" spans="12:12">
      <c r="L151" s="30"/>
    </row>
    <row r="152" spans="12:12">
      <c r="L152" s="30"/>
    </row>
    <row r="153" spans="12:12">
      <c r="L153" s="30"/>
    </row>
    <row r="154" spans="12:12">
      <c r="L154" s="30"/>
    </row>
    <row r="155" spans="12:12">
      <c r="L155" s="30"/>
    </row>
    <row r="156" spans="12:12">
      <c r="L156" s="30"/>
    </row>
    <row r="157" spans="12:12">
      <c r="L157" s="30"/>
    </row>
    <row r="158" spans="12:12">
      <c r="L158" s="30"/>
    </row>
    <row r="159" spans="12:12">
      <c r="L159" s="30"/>
    </row>
    <row r="160" spans="12:12">
      <c r="L160" s="30"/>
    </row>
    <row r="161" spans="12:12">
      <c r="L161" s="30"/>
    </row>
    <row r="162" spans="12:12">
      <c r="L162" s="30"/>
    </row>
    <row r="163" spans="12:12">
      <c r="L163" s="30"/>
    </row>
    <row r="164" spans="12:12">
      <c r="L164" s="30"/>
    </row>
    <row r="165" spans="12:12">
      <c r="L165" s="30"/>
    </row>
    <row r="166" spans="12:12">
      <c r="L166" s="30"/>
    </row>
    <row r="167" spans="12:12">
      <c r="L167" s="30"/>
    </row>
    <row r="168" spans="12:12">
      <c r="L168" s="30"/>
    </row>
    <row r="169" spans="12:12">
      <c r="L169" s="30"/>
    </row>
    <row r="170" spans="12:12">
      <c r="L170" s="30"/>
    </row>
    <row r="171" spans="12:12">
      <c r="L171" s="30"/>
    </row>
    <row r="172" spans="12:12">
      <c r="L172" s="30"/>
    </row>
    <row r="173" spans="12:12">
      <c r="L173" s="30"/>
    </row>
    <row r="174" spans="12:12">
      <c r="L174" s="30"/>
    </row>
    <row r="175" spans="12:12">
      <c r="L175" s="30"/>
    </row>
    <row r="176" spans="12:12">
      <c r="L176" s="30"/>
    </row>
    <row r="177" spans="12:12">
      <c r="L177" s="30"/>
    </row>
    <row r="178" spans="12:12">
      <c r="L178" s="30"/>
    </row>
    <row r="179" spans="12:12">
      <c r="L179" s="30"/>
    </row>
    <row r="180" spans="12:12">
      <c r="L180" s="30"/>
    </row>
    <row r="181" spans="12:12">
      <c r="L181" s="30"/>
    </row>
    <row r="182" spans="12:12">
      <c r="L182" s="30"/>
    </row>
    <row r="183" spans="12:12">
      <c r="L183" s="30"/>
    </row>
    <row r="184" spans="12:12">
      <c r="L184" s="30"/>
    </row>
    <row r="185" spans="12:12">
      <c r="L185" s="30"/>
    </row>
    <row r="186" spans="12:12">
      <c r="L186" s="30"/>
    </row>
    <row r="187" spans="12:12">
      <c r="L187" s="30"/>
    </row>
    <row r="188" spans="12:12">
      <c r="L188" s="30"/>
    </row>
    <row r="189" spans="12:12">
      <c r="L189" s="30"/>
    </row>
    <row r="190" spans="12:12">
      <c r="L190" s="30"/>
    </row>
    <row r="191" spans="12:12">
      <c r="L191" s="30"/>
    </row>
    <row r="192" spans="12:12">
      <c r="L192" s="30"/>
    </row>
    <row r="193" spans="12:12">
      <c r="L193" s="30"/>
    </row>
    <row r="194" spans="12:12">
      <c r="L194" s="30"/>
    </row>
    <row r="195" spans="12:12">
      <c r="L195" s="30"/>
    </row>
    <row r="196" spans="12:12">
      <c r="L196" s="30"/>
    </row>
    <row r="197" spans="12:12">
      <c r="L197" s="30"/>
    </row>
    <row r="198" spans="12:12">
      <c r="L198" s="30"/>
    </row>
    <row r="199" spans="12:12">
      <c r="L199" s="30"/>
    </row>
    <row r="200" spans="12:12">
      <c r="L200" s="30"/>
    </row>
    <row r="201" spans="12:12">
      <c r="L201" s="30"/>
    </row>
    <row r="202" spans="12:12">
      <c r="L202" s="30"/>
    </row>
    <row r="203" spans="12:12">
      <c r="L203" s="30"/>
    </row>
    <row r="204" spans="12:12">
      <c r="L204" s="30"/>
    </row>
    <row r="205" spans="12:12">
      <c r="L205" s="30"/>
    </row>
    <row r="206" spans="12:12">
      <c r="L206" s="30"/>
    </row>
    <row r="207" spans="12:12">
      <c r="L207" s="30"/>
    </row>
    <row r="208" spans="12:12">
      <c r="L208" s="30"/>
    </row>
    <row r="209" spans="12:12">
      <c r="L209" s="30"/>
    </row>
    <row r="210" spans="12:12">
      <c r="L210" s="30"/>
    </row>
    <row r="211" spans="12:12">
      <c r="L211" s="30"/>
    </row>
    <row r="212" spans="12:12">
      <c r="L212" s="30"/>
    </row>
    <row r="213" spans="12:12">
      <c r="L213" s="30"/>
    </row>
    <row r="214" spans="12:12">
      <c r="L214" s="30"/>
    </row>
    <row r="215" spans="12:12">
      <c r="L215" s="30"/>
    </row>
    <row r="216" spans="12:12">
      <c r="L216" s="30"/>
    </row>
    <row r="217" spans="12:12">
      <c r="L217" s="30"/>
    </row>
    <row r="218" spans="12:12">
      <c r="L218" s="30"/>
    </row>
    <row r="219" spans="12:12">
      <c r="L219" s="30"/>
    </row>
    <row r="220" spans="12:12">
      <c r="L220" s="30"/>
    </row>
    <row r="221" spans="12:12">
      <c r="L221" s="30"/>
    </row>
    <row r="222" spans="12:12">
      <c r="L222" s="30"/>
    </row>
    <row r="223" spans="12:12">
      <c r="L223" s="30"/>
    </row>
    <row r="224" spans="12:12">
      <c r="L224" s="30"/>
    </row>
    <row r="225" spans="12:12">
      <c r="L225" s="30"/>
    </row>
    <row r="226" spans="12:12">
      <c r="L226" s="30"/>
    </row>
    <row r="227" spans="12:12">
      <c r="L227" s="30"/>
    </row>
    <row r="228" spans="12:12">
      <c r="L228" s="30"/>
    </row>
    <row r="229" spans="12:12">
      <c r="L229" s="30"/>
    </row>
    <row r="230" spans="12:12">
      <c r="L230" s="30"/>
    </row>
    <row r="231" spans="12:12">
      <c r="L231" s="30"/>
    </row>
    <row r="232" spans="12:12">
      <c r="L232" s="30"/>
    </row>
    <row r="233" spans="12:12">
      <c r="L233" s="30"/>
    </row>
    <row r="234" spans="12:12">
      <c r="L234" s="30"/>
    </row>
    <row r="235" spans="12:12">
      <c r="L235" s="30"/>
    </row>
    <row r="236" spans="12:12">
      <c r="L236" s="30"/>
    </row>
    <row r="237" spans="12:12">
      <c r="L237" s="30"/>
    </row>
    <row r="238" spans="12:12">
      <c r="L238" s="30"/>
    </row>
    <row r="239" spans="12:12">
      <c r="L239" s="30"/>
    </row>
    <row r="240" spans="12:12">
      <c r="L240" s="30"/>
    </row>
    <row r="241" spans="12:12">
      <c r="L241" s="30"/>
    </row>
    <row r="242" spans="12:12">
      <c r="L242" s="30"/>
    </row>
    <row r="243" spans="12:12">
      <c r="L243" s="30"/>
    </row>
    <row r="244" spans="12:12">
      <c r="L244" s="30"/>
    </row>
    <row r="245" spans="12:12">
      <c r="L245" s="30"/>
    </row>
    <row r="246" spans="12:12">
      <c r="L246" s="30"/>
    </row>
    <row r="247" spans="12:12">
      <c r="L247" s="30"/>
    </row>
    <row r="248" spans="12:12">
      <c r="L248" s="30"/>
    </row>
    <row r="249" spans="12:12">
      <c r="L249" s="30"/>
    </row>
    <row r="250" spans="12:12">
      <c r="L250" s="30"/>
    </row>
    <row r="251" spans="12:12">
      <c r="L251" s="30"/>
    </row>
    <row r="252" spans="12:12">
      <c r="L252" s="30"/>
    </row>
    <row r="253" spans="12:12">
      <c r="L253" s="30"/>
    </row>
    <row r="254" spans="12:12">
      <c r="L254" s="30"/>
    </row>
    <row r="255" spans="12:12">
      <c r="L255" s="30"/>
    </row>
    <row r="256" spans="12:12">
      <c r="L256" s="30"/>
    </row>
    <row r="257" spans="12:12">
      <c r="L257" s="30"/>
    </row>
    <row r="258" spans="12:12">
      <c r="L258" s="30"/>
    </row>
    <row r="259" spans="12:12">
      <c r="L259" s="30"/>
    </row>
    <row r="260" spans="12:12">
      <c r="L260" s="30"/>
    </row>
    <row r="261" spans="12:12">
      <c r="L261" s="30"/>
    </row>
    <row r="262" spans="12:12">
      <c r="L262" s="30"/>
    </row>
    <row r="263" spans="12:12">
      <c r="L263" s="30"/>
    </row>
    <row r="264" spans="12:12">
      <c r="L264" s="30"/>
    </row>
    <row r="265" spans="12:12">
      <c r="L265" s="30"/>
    </row>
    <row r="266" spans="12:12">
      <c r="L266" s="30"/>
    </row>
    <row r="267" spans="12:12">
      <c r="L267" s="30"/>
    </row>
    <row r="268" spans="12:12">
      <c r="L268" s="30"/>
    </row>
    <row r="269" spans="12:12">
      <c r="L269" s="30"/>
    </row>
    <row r="270" spans="12:12">
      <c r="L270" s="30"/>
    </row>
    <row r="271" spans="12:12">
      <c r="L271" s="30"/>
    </row>
    <row r="272" spans="12:12">
      <c r="L272" s="30"/>
    </row>
    <row r="273" spans="12:12">
      <c r="L273" s="30"/>
    </row>
    <row r="274" spans="12:12">
      <c r="L274" s="30"/>
    </row>
  </sheetData>
  <mergeCells count="17">
    <mergeCell ref="D1:F1"/>
    <mergeCell ref="I1:L1"/>
    <mergeCell ref="D2:F2"/>
    <mergeCell ref="I2:L2"/>
    <mergeCell ref="D5:F5"/>
    <mergeCell ref="I5:L5"/>
    <mergeCell ref="D6:F6"/>
    <mergeCell ref="I6:L6"/>
    <mergeCell ref="D3:F3"/>
    <mergeCell ref="I3:L3"/>
    <mergeCell ref="D4:F4"/>
    <mergeCell ref="I4:L4"/>
    <mergeCell ref="A2:B2"/>
    <mergeCell ref="A3:B3"/>
    <mergeCell ref="A4:B4"/>
    <mergeCell ref="A5:B5"/>
    <mergeCell ref="A1:B1"/>
  </mergeCells>
  <printOptions horizontalCentered="1" verticalCentered="1"/>
  <pageMargins left="0" right="0" top="0" bottom="0" header="0.31496062992125984" footer="0.31496062992125984"/>
  <pageSetup scale="8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3" tint="0.89999084444715716"/>
  </sheetPr>
  <dimension ref="A1:C199"/>
  <sheetViews>
    <sheetView workbookViewId="0">
      <selection activeCell="F6" sqref="F6"/>
    </sheetView>
  </sheetViews>
  <sheetFormatPr baseColWidth="10" defaultColWidth="11.5" defaultRowHeight="14.25"/>
  <cols>
    <col min="2" max="3" width="15.625" style="36" bestFit="1" customWidth="1"/>
  </cols>
  <sheetData>
    <row r="1" spans="1:3" ht="30" customHeight="1">
      <c r="A1" s="174" t="s">
        <v>173</v>
      </c>
      <c r="B1" s="174"/>
      <c r="C1" s="174"/>
    </row>
    <row r="3" spans="1:3" ht="30">
      <c r="A3" s="102" t="s">
        <v>151</v>
      </c>
      <c r="B3" s="139" t="s">
        <v>200</v>
      </c>
      <c r="C3" s="139" t="s">
        <v>201</v>
      </c>
    </row>
    <row r="4" spans="1:3">
      <c r="A4" s="53">
        <v>15</v>
      </c>
      <c r="B4" s="110">
        <v>0.57963932280226116</v>
      </c>
      <c r="C4" s="110">
        <v>0.59226124321227358</v>
      </c>
    </row>
    <row r="5" spans="1:3">
      <c r="A5" s="53">
        <v>16</v>
      </c>
      <c r="B5" s="110">
        <v>0.56140385901060397</v>
      </c>
      <c r="C5" s="110">
        <v>0.55266153475502078</v>
      </c>
    </row>
    <row r="6" spans="1:3">
      <c r="A6" s="53">
        <v>17</v>
      </c>
      <c r="B6" s="110">
        <v>0.56140385901060397</v>
      </c>
      <c r="C6" s="110">
        <v>0.55266153475502078</v>
      </c>
    </row>
    <row r="7" spans="1:3">
      <c r="A7" s="53">
        <v>18</v>
      </c>
      <c r="B7" s="110">
        <v>0.56140385901060397</v>
      </c>
      <c r="C7" s="110">
        <v>0.55266153475502078</v>
      </c>
    </row>
    <row r="8" spans="1:3">
      <c r="A8" s="53">
        <v>19</v>
      </c>
      <c r="B8" s="110">
        <v>0.56140385901060397</v>
      </c>
      <c r="C8" s="110">
        <v>0.55266153475502078</v>
      </c>
    </row>
    <row r="9" spans="1:3">
      <c r="A9" s="53">
        <v>20</v>
      </c>
      <c r="B9" s="110">
        <v>0.56140385901060397</v>
      </c>
      <c r="C9" s="110">
        <v>0.55266153475502078</v>
      </c>
    </row>
    <row r="10" spans="1:3">
      <c r="A10" s="53">
        <v>21</v>
      </c>
      <c r="B10" s="110">
        <v>0.56140385901060397</v>
      </c>
      <c r="C10" s="110">
        <v>0.55266153475502078</v>
      </c>
    </row>
    <row r="11" spans="1:3">
      <c r="A11" s="53">
        <v>22</v>
      </c>
      <c r="B11" s="110">
        <v>0.56140385901060397</v>
      </c>
      <c r="C11" s="110">
        <v>0.55266153475502078</v>
      </c>
    </row>
    <row r="12" spans="1:3">
      <c r="A12" s="53">
        <v>23</v>
      </c>
      <c r="B12" s="110">
        <v>0.56140385901060397</v>
      </c>
      <c r="C12" s="110">
        <v>0.55266153475502078</v>
      </c>
    </row>
    <row r="13" spans="1:3">
      <c r="A13" s="53">
        <v>24</v>
      </c>
      <c r="B13" s="110">
        <v>0.59304832046816669</v>
      </c>
      <c r="C13" s="110">
        <v>0.59698322100305701</v>
      </c>
    </row>
    <row r="14" spans="1:3">
      <c r="A14" s="53">
        <v>25</v>
      </c>
      <c r="B14" s="110">
        <v>0.6214027207191033</v>
      </c>
      <c r="C14" s="110">
        <v>0.63341571761849569</v>
      </c>
    </row>
    <row r="15" spans="1:3">
      <c r="A15" s="53">
        <v>26</v>
      </c>
      <c r="B15" s="110">
        <v>0.62869508734280488</v>
      </c>
      <c r="C15" s="110">
        <v>0.64257623244971729</v>
      </c>
    </row>
    <row r="16" spans="1:3">
      <c r="A16" s="53">
        <v>27</v>
      </c>
      <c r="B16" s="110">
        <v>0.63214868733233642</v>
      </c>
      <c r="C16" s="110">
        <v>0.64955039024550154</v>
      </c>
    </row>
    <row r="17" spans="1:3">
      <c r="A17" s="53">
        <v>28</v>
      </c>
      <c r="B17" s="110">
        <v>0.64781040386840416</v>
      </c>
      <c r="C17" s="110">
        <v>0.66480862358809789</v>
      </c>
    </row>
    <row r="18" spans="1:3">
      <c r="A18" s="53">
        <v>29</v>
      </c>
      <c r="B18" s="110">
        <v>0.65347634888377537</v>
      </c>
      <c r="C18" s="110">
        <v>0.6720645556508944</v>
      </c>
    </row>
    <row r="19" spans="1:3">
      <c r="A19" s="53">
        <v>30</v>
      </c>
      <c r="B19" s="110">
        <v>0.65307605830935866</v>
      </c>
      <c r="C19" s="110">
        <v>0.67141694089742288</v>
      </c>
    </row>
    <row r="20" spans="1:3">
      <c r="A20" s="53">
        <v>31</v>
      </c>
      <c r="B20" s="110">
        <v>0.64633299373223296</v>
      </c>
      <c r="C20" s="110">
        <v>0.666194367372689</v>
      </c>
    </row>
    <row r="21" spans="1:3">
      <c r="A21" s="53">
        <v>32</v>
      </c>
      <c r="B21" s="110">
        <v>0.64587888800210791</v>
      </c>
      <c r="C21" s="110">
        <v>0.6653591714695033</v>
      </c>
    </row>
    <row r="22" spans="1:3">
      <c r="A22" s="53">
        <v>33</v>
      </c>
      <c r="B22" s="110">
        <v>0.64000202585739252</v>
      </c>
      <c r="C22" s="110">
        <v>0.66117191327464009</v>
      </c>
    </row>
    <row r="23" spans="1:3">
      <c r="A23" s="53">
        <v>34</v>
      </c>
      <c r="B23" s="110">
        <v>0.63834688674930007</v>
      </c>
      <c r="C23" s="110">
        <v>0.65447245357957151</v>
      </c>
    </row>
    <row r="24" spans="1:3">
      <c r="A24" s="53">
        <v>35</v>
      </c>
      <c r="B24" s="110">
        <v>0.6380468472146763</v>
      </c>
      <c r="C24" s="110">
        <v>0.64962370073772657</v>
      </c>
    </row>
    <row r="25" spans="1:3">
      <c r="A25" s="53">
        <v>36</v>
      </c>
      <c r="B25" s="110">
        <v>0.63541524093753809</v>
      </c>
      <c r="C25" s="110">
        <v>0.6501822577934675</v>
      </c>
    </row>
    <row r="26" spans="1:3">
      <c r="A26" s="53">
        <v>37</v>
      </c>
      <c r="B26" s="110">
        <v>0.63220395365490534</v>
      </c>
      <c r="C26" s="110">
        <v>0.64228676897482773</v>
      </c>
    </row>
    <row r="27" spans="1:3">
      <c r="A27" s="53">
        <v>38</v>
      </c>
      <c r="B27" s="110">
        <v>0.62865596756500453</v>
      </c>
      <c r="C27" s="110">
        <v>0.63675557611410027</v>
      </c>
    </row>
    <row r="28" spans="1:3">
      <c r="A28" s="53">
        <v>39</v>
      </c>
      <c r="B28" s="110">
        <v>0.62393723358227537</v>
      </c>
      <c r="C28" s="110">
        <v>0.62634994121757581</v>
      </c>
    </row>
    <row r="29" spans="1:3">
      <c r="A29" s="53">
        <v>40</v>
      </c>
      <c r="B29" s="110">
        <v>0.62052592180673871</v>
      </c>
      <c r="C29" s="110">
        <v>0.61808513454562253</v>
      </c>
    </row>
    <row r="30" spans="1:3">
      <c r="A30" s="53">
        <v>41</v>
      </c>
      <c r="B30" s="110">
        <v>0.60359977954753907</v>
      </c>
      <c r="C30" s="110">
        <v>0.60134364914921312</v>
      </c>
    </row>
    <row r="31" spans="1:3">
      <c r="A31" s="53">
        <v>42</v>
      </c>
      <c r="B31" s="110">
        <v>0.59359742462699339</v>
      </c>
      <c r="C31" s="110">
        <v>0.59326563507031171</v>
      </c>
    </row>
    <row r="32" spans="1:3">
      <c r="A32" s="53">
        <v>43</v>
      </c>
      <c r="B32" s="110">
        <v>0.58109112474709812</v>
      </c>
      <c r="C32" s="110">
        <v>0.57335476032179433</v>
      </c>
    </row>
    <row r="33" spans="1:3">
      <c r="A33" s="53">
        <v>44</v>
      </c>
      <c r="B33" s="110">
        <v>0.57065332533907098</v>
      </c>
      <c r="C33" s="110">
        <v>0.55757428857939451</v>
      </c>
    </row>
    <row r="34" spans="1:3">
      <c r="A34" s="53">
        <v>45</v>
      </c>
      <c r="B34" s="110">
        <v>0.56282695137354</v>
      </c>
      <c r="C34" s="110">
        <v>0.53754666202020551</v>
      </c>
    </row>
    <row r="35" spans="1:3">
      <c r="A35" s="53">
        <v>46</v>
      </c>
      <c r="B35" s="110">
        <v>0.55146134035746519</v>
      </c>
      <c r="C35" s="110">
        <v>0.49655636914580659</v>
      </c>
    </row>
    <row r="36" spans="1:3">
      <c r="A36" s="53">
        <v>47</v>
      </c>
      <c r="B36" s="110">
        <v>0.54172115044090741</v>
      </c>
      <c r="C36" s="110">
        <v>0.45520854834693031</v>
      </c>
    </row>
    <row r="37" spans="1:3">
      <c r="A37" s="53">
        <v>48</v>
      </c>
      <c r="B37" s="110">
        <v>0.51820368497031433</v>
      </c>
      <c r="C37" s="110">
        <v>0.43907223893877362</v>
      </c>
    </row>
    <row r="38" spans="1:3">
      <c r="A38" s="53">
        <v>49</v>
      </c>
      <c r="B38" s="110">
        <v>0.51194444834878527</v>
      </c>
      <c r="C38" s="110">
        <v>0.42527677980370526</v>
      </c>
    </row>
    <row r="39" spans="1:3">
      <c r="A39" s="53">
        <v>50</v>
      </c>
      <c r="B39" s="110">
        <v>0.49328358881972578</v>
      </c>
      <c r="C39" s="110">
        <v>0.43628824555606505</v>
      </c>
    </row>
    <row r="40" spans="1:3">
      <c r="A40" s="53">
        <v>51</v>
      </c>
      <c r="B40" s="110">
        <v>0.45499773065184468</v>
      </c>
      <c r="C40" s="110">
        <v>0.43242107315735606</v>
      </c>
    </row>
    <row r="41" spans="1:3">
      <c r="A41" s="53">
        <v>52</v>
      </c>
      <c r="B41" s="110">
        <v>0.42542732236106212</v>
      </c>
      <c r="C41" s="110">
        <v>0.43664666419907139</v>
      </c>
    </row>
    <row r="42" spans="1:3">
      <c r="A42" s="53">
        <v>53</v>
      </c>
      <c r="B42" s="110">
        <v>0.41614511652755765</v>
      </c>
      <c r="C42" s="110">
        <v>0.44842502962960412</v>
      </c>
    </row>
    <row r="43" spans="1:3">
      <c r="A43" s="53">
        <v>54</v>
      </c>
      <c r="B43" s="110">
        <v>0.40464390732007904</v>
      </c>
      <c r="C43" s="110">
        <v>0.45538315887028036</v>
      </c>
    </row>
    <row r="44" spans="1:3">
      <c r="A44" s="53">
        <v>55</v>
      </c>
      <c r="B44" s="110">
        <v>0.41261932755772135</v>
      </c>
      <c r="C44" s="110">
        <v>0.46094246823157803</v>
      </c>
    </row>
    <row r="45" spans="1:3">
      <c r="A45" s="53">
        <v>56</v>
      </c>
      <c r="B45" s="110">
        <v>0.41133745575420338</v>
      </c>
      <c r="C45" s="110">
        <v>0.46068769157900713</v>
      </c>
    </row>
    <row r="46" spans="1:3">
      <c r="A46" s="53">
        <v>57</v>
      </c>
      <c r="B46" s="110">
        <v>0.40632718378157795</v>
      </c>
      <c r="C46" s="110">
        <v>0.47372463981734964</v>
      </c>
    </row>
    <row r="47" spans="1:3">
      <c r="A47" s="53">
        <v>58</v>
      </c>
      <c r="B47" s="110">
        <v>0.41287436423023177</v>
      </c>
      <c r="C47" s="110">
        <v>0.46299556513969131</v>
      </c>
    </row>
    <row r="48" spans="1:3">
      <c r="A48" s="53">
        <v>59</v>
      </c>
      <c r="B48" s="110">
        <v>0.42099674204950072</v>
      </c>
      <c r="C48" s="110">
        <v>0.44537039807539508</v>
      </c>
    </row>
    <row r="49" spans="1:3">
      <c r="A49" s="53">
        <v>60</v>
      </c>
      <c r="B49" s="110">
        <v>0.4171589392532517</v>
      </c>
      <c r="C49" s="110">
        <v>0.45624738171838464</v>
      </c>
    </row>
    <row r="50" spans="1:3">
      <c r="A50" s="53">
        <v>61</v>
      </c>
      <c r="B50" s="110">
        <v>0.39951031391764807</v>
      </c>
      <c r="C50" s="110">
        <v>0.44436533684636154</v>
      </c>
    </row>
    <row r="51" spans="1:3">
      <c r="A51" s="53">
        <v>62</v>
      </c>
      <c r="B51" s="110">
        <v>0.39951031391764807</v>
      </c>
      <c r="C51" s="110">
        <v>0.44436533684636154</v>
      </c>
    </row>
    <row r="52" spans="1:3">
      <c r="A52" s="53">
        <v>63</v>
      </c>
      <c r="B52" s="110">
        <v>0.39951031391764807</v>
      </c>
      <c r="C52" s="110">
        <v>0.44436533684636154</v>
      </c>
    </row>
    <row r="53" spans="1:3">
      <c r="A53" s="53">
        <v>64</v>
      </c>
      <c r="B53" s="110">
        <v>0.39951031391764807</v>
      </c>
      <c r="C53" s="110">
        <v>0.44436533684636154</v>
      </c>
    </row>
    <row r="54" spans="1:3">
      <c r="A54" s="53">
        <v>65</v>
      </c>
      <c r="B54" s="110">
        <v>0.39951031391764807</v>
      </c>
      <c r="C54" s="110">
        <v>0.44436533684636154</v>
      </c>
    </row>
    <row r="55" spans="1:3">
      <c r="A55" s="53">
        <v>66</v>
      </c>
      <c r="B55" s="110">
        <v>0.39951031391764807</v>
      </c>
      <c r="C55" s="110">
        <v>0.44436533684636154</v>
      </c>
    </row>
    <row r="56" spans="1:3">
      <c r="A56" s="53">
        <v>67</v>
      </c>
      <c r="B56" s="110">
        <v>0.39951031391764807</v>
      </c>
      <c r="C56" s="110">
        <v>0.44436533684636154</v>
      </c>
    </row>
    <row r="57" spans="1:3">
      <c r="A57" s="53">
        <v>68</v>
      </c>
      <c r="B57" s="110">
        <v>0.39951031391764807</v>
      </c>
      <c r="C57" s="110">
        <v>0.44436533684636154</v>
      </c>
    </row>
    <row r="58" spans="1:3">
      <c r="A58" s="53">
        <v>69</v>
      </c>
      <c r="B58" s="110">
        <v>0.39951031391764807</v>
      </c>
      <c r="C58" s="110">
        <v>0.44436533684636154</v>
      </c>
    </row>
    <row r="59" spans="1:3">
      <c r="A59" s="53">
        <v>70</v>
      </c>
      <c r="B59" s="110">
        <v>0.39951031391764807</v>
      </c>
      <c r="C59" s="110">
        <v>0.44436533684636154</v>
      </c>
    </row>
    <row r="60" spans="1:3">
      <c r="A60" s="53">
        <v>71</v>
      </c>
      <c r="B60" s="110">
        <v>0.39951031391764807</v>
      </c>
      <c r="C60" s="110">
        <v>0.44436533684636154</v>
      </c>
    </row>
    <row r="61" spans="1:3">
      <c r="A61" s="53">
        <v>72</v>
      </c>
      <c r="B61" s="110">
        <v>0.39951031391764807</v>
      </c>
      <c r="C61" s="110">
        <v>0.44436533684636154</v>
      </c>
    </row>
    <row r="62" spans="1:3">
      <c r="A62" s="53">
        <v>73</v>
      </c>
      <c r="B62" s="110">
        <v>0.39951031391764807</v>
      </c>
      <c r="C62" s="110">
        <v>0.44436533684636154</v>
      </c>
    </row>
    <row r="63" spans="1:3">
      <c r="A63" s="53">
        <v>74</v>
      </c>
      <c r="B63" s="110">
        <v>0.39951031391764807</v>
      </c>
      <c r="C63" s="110">
        <v>0.44436533684636154</v>
      </c>
    </row>
    <row r="64" spans="1:3">
      <c r="A64" s="53">
        <v>75</v>
      </c>
      <c r="B64" s="110">
        <v>0.39951031391764807</v>
      </c>
      <c r="C64" s="110">
        <v>0.44436533684636154</v>
      </c>
    </row>
    <row r="65" spans="1:3">
      <c r="A65" s="53">
        <v>76</v>
      </c>
      <c r="B65" s="110">
        <v>0.39951031391764807</v>
      </c>
      <c r="C65" s="110">
        <v>0.44436533684636154</v>
      </c>
    </row>
    <row r="66" spans="1:3">
      <c r="A66" s="53">
        <v>77</v>
      </c>
      <c r="B66" s="110">
        <v>0.39951031391764807</v>
      </c>
      <c r="C66" s="110">
        <v>0.44436533684636154</v>
      </c>
    </row>
    <row r="67" spans="1:3">
      <c r="A67" s="53">
        <v>78</v>
      </c>
      <c r="B67" s="110">
        <v>0.39951031391764807</v>
      </c>
      <c r="C67" s="110">
        <v>0.44436533684636154</v>
      </c>
    </row>
    <row r="68" spans="1:3">
      <c r="A68" s="53">
        <v>79</v>
      </c>
      <c r="B68" s="110">
        <v>0.39951031391764807</v>
      </c>
      <c r="C68" s="110">
        <v>0.44436533684636154</v>
      </c>
    </row>
    <row r="69" spans="1:3">
      <c r="A69" s="53">
        <v>80</v>
      </c>
      <c r="B69" s="110">
        <v>0.39951031391764807</v>
      </c>
      <c r="C69" s="110">
        <v>0.44436533684636154</v>
      </c>
    </row>
    <row r="70" spans="1:3">
      <c r="A70" s="53">
        <v>81</v>
      </c>
      <c r="B70" s="110">
        <v>0.39951031391764807</v>
      </c>
      <c r="C70" s="110">
        <v>0.44436533684636154</v>
      </c>
    </row>
    <row r="71" spans="1:3">
      <c r="A71" s="53">
        <v>82</v>
      </c>
      <c r="B71" s="110">
        <v>0.39951031391764807</v>
      </c>
      <c r="C71" s="110">
        <v>0.44436533684636154</v>
      </c>
    </row>
    <row r="72" spans="1:3">
      <c r="A72" s="53">
        <v>83</v>
      </c>
      <c r="B72" s="110">
        <v>0.39951031391764807</v>
      </c>
      <c r="C72" s="110">
        <v>0.44436533684636154</v>
      </c>
    </row>
    <row r="73" spans="1:3">
      <c r="A73" s="53">
        <v>84</v>
      </c>
      <c r="B73" s="110">
        <v>0.39951031391764807</v>
      </c>
      <c r="C73" s="110">
        <v>0.44436533684636154</v>
      </c>
    </row>
    <row r="74" spans="1:3">
      <c r="A74" s="53">
        <v>85</v>
      </c>
      <c r="B74" s="110">
        <v>0.39951031391764807</v>
      </c>
      <c r="C74" s="110">
        <v>0.44436533684636154</v>
      </c>
    </row>
    <row r="75" spans="1:3">
      <c r="A75" s="53">
        <v>86</v>
      </c>
      <c r="B75" s="110">
        <v>0.39951031391764807</v>
      </c>
      <c r="C75" s="110">
        <v>0.44436533684636154</v>
      </c>
    </row>
    <row r="76" spans="1:3">
      <c r="A76" s="53">
        <v>87</v>
      </c>
      <c r="B76" s="110">
        <v>0.39951031391764807</v>
      </c>
      <c r="C76" s="110">
        <v>0.44436533684636154</v>
      </c>
    </row>
    <row r="77" spans="1:3">
      <c r="A77" s="53">
        <v>88</v>
      </c>
      <c r="B77" s="110">
        <v>0.39951031391764807</v>
      </c>
      <c r="C77" s="110">
        <v>0.44436533684636154</v>
      </c>
    </row>
    <row r="78" spans="1:3">
      <c r="A78" s="53">
        <v>89</v>
      </c>
      <c r="B78" s="110">
        <v>0.39951031391764807</v>
      </c>
      <c r="C78" s="110">
        <v>0.44436533684636154</v>
      </c>
    </row>
    <row r="79" spans="1:3">
      <c r="A79" s="53">
        <v>90</v>
      </c>
      <c r="B79" s="110">
        <v>0.39951031391764807</v>
      </c>
      <c r="C79" s="110">
        <v>0.44436533684636154</v>
      </c>
    </row>
    <row r="80" spans="1:3">
      <c r="A80" s="53">
        <v>91</v>
      </c>
      <c r="B80" s="110">
        <v>0.39951031391764807</v>
      </c>
      <c r="C80" s="110">
        <v>0.44436533684636154</v>
      </c>
    </row>
    <row r="81" spans="1:3">
      <c r="A81" s="53">
        <v>92</v>
      </c>
      <c r="B81" s="110">
        <v>0.39951031391764807</v>
      </c>
      <c r="C81" s="110">
        <v>0.44436533684636154</v>
      </c>
    </row>
    <row r="82" spans="1:3">
      <c r="A82" s="53">
        <v>93</v>
      </c>
      <c r="B82" s="110">
        <v>0.39951031391764807</v>
      </c>
      <c r="C82" s="110">
        <v>0.44436533684636154</v>
      </c>
    </row>
    <row r="83" spans="1:3">
      <c r="A83" s="53">
        <v>94</v>
      </c>
      <c r="B83" s="110">
        <v>0.39951031391764807</v>
      </c>
      <c r="C83" s="110">
        <v>0.44436533684636154</v>
      </c>
    </row>
    <row r="84" spans="1:3">
      <c r="A84" s="53">
        <v>95</v>
      </c>
      <c r="B84" s="110">
        <v>0.39951031391764807</v>
      </c>
      <c r="C84" s="110">
        <v>0.44436533684636154</v>
      </c>
    </row>
    <row r="85" spans="1:3">
      <c r="A85" s="53">
        <v>96</v>
      </c>
      <c r="B85" s="110">
        <v>0.39951031391764807</v>
      </c>
      <c r="C85" s="110">
        <v>0.44436533684636154</v>
      </c>
    </row>
    <row r="86" spans="1:3">
      <c r="A86" s="53">
        <v>97</v>
      </c>
      <c r="B86" s="110">
        <v>0.39951031391764807</v>
      </c>
      <c r="C86" s="110">
        <v>0.44436533684636154</v>
      </c>
    </row>
    <row r="87" spans="1:3">
      <c r="A87" s="53">
        <v>98</v>
      </c>
      <c r="B87" s="110">
        <v>0.39951031391764807</v>
      </c>
      <c r="C87" s="110">
        <v>0.44436533684636154</v>
      </c>
    </row>
    <row r="88" spans="1:3">
      <c r="A88" s="53">
        <v>99</v>
      </c>
      <c r="B88" s="110">
        <v>0.39951031391764807</v>
      </c>
      <c r="C88" s="110">
        <v>0.44436533684636154</v>
      </c>
    </row>
    <row r="89" spans="1:3">
      <c r="A89" s="53">
        <v>100</v>
      </c>
      <c r="B89" s="110">
        <v>0.39951031391764807</v>
      </c>
      <c r="C89" s="110">
        <v>0.44436533684636154</v>
      </c>
    </row>
    <row r="90" spans="1:3">
      <c r="B90"/>
      <c r="C90"/>
    </row>
    <row r="91" spans="1:3">
      <c r="B91"/>
      <c r="C91"/>
    </row>
    <row r="92" spans="1:3">
      <c r="B92"/>
      <c r="C92"/>
    </row>
    <row r="93" spans="1:3">
      <c r="B93"/>
      <c r="C93"/>
    </row>
    <row r="94" spans="1:3">
      <c r="B94"/>
      <c r="C94"/>
    </row>
    <row r="95" spans="1:3">
      <c r="B95"/>
      <c r="C95"/>
    </row>
    <row r="96" spans="1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  <row r="114" spans="2:3">
      <c r="B114"/>
      <c r="C114"/>
    </row>
    <row r="115" spans="2:3">
      <c r="B115"/>
      <c r="C115"/>
    </row>
    <row r="116" spans="2:3">
      <c r="B116"/>
      <c r="C116"/>
    </row>
    <row r="117" spans="2:3">
      <c r="B117"/>
      <c r="C117"/>
    </row>
    <row r="118" spans="2:3">
      <c r="B118"/>
      <c r="C118"/>
    </row>
    <row r="119" spans="2:3">
      <c r="B119"/>
      <c r="C119"/>
    </row>
    <row r="120" spans="2:3">
      <c r="B120"/>
      <c r="C120"/>
    </row>
    <row r="121" spans="2:3">
      <c r="B121"/>
      <c r="C121"/>
    </row>
    <row r="122" spans="2:3">
      <c r="B122"/>
      <c r="C122"/>
    </row>
    <row r="123" spans="2:3">
      <c r="B123"/>
      <c r="C123"/>
    </row>
    <row r="124" spans="2:3">
      <c r="B124"/>
      <c r="C124"/>
    </row>
    <row r="125" spans="2:3">
      <c r="B125"/>
      <c r="C125"/>
    </row>
    <row r="126" spans="2:3">
      <c r="B126"/>
      <c r="C126"/>
    </row>
    <row r="127" spans="2:3">
      <c r="B127"/>
      <c r="C127"/>
    </row>
    <row r="128" spans="2:3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  <row r="155" spans="2:3">
      <c r="B155"/>
      <c r="C155"/>
    </row>
    <row r="156" spans="2:3">
      <c r="B156"/>
      <c r="C156"/>
    </row>
    <row r="157" spans="2:3">
      <c r="B157"/>
      <c r="C157"/>
    </row>
    <row r="158" spans="2:3">
      <c r="B158"/>
      <c r="C158"/>
    </row>
    <row r="159" spans="2:3">
      <c r="B159"/>
      <c r="C159"/>
    </row>
    <row r="160" spans="2:3">
      <c r="B160"/>
      <c r="C160"/>
    </row>
    <row r="161" spans="2:3">
      <c r="B161"/>
      <c r="C161"/>
    </row>
    <row r="162" spans="2:3">
      <c r="B162"/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3">
      <c r="B177"/>
      <c r="C177"/>
    </row>
    <row r="178" spans="2:3">
      <c r="B178"/>
      <c r="C178"/>
    </row>
    <row r="179" spans="2:3">
      <c r="B179"/>
      <c r="C179"/>
    </row>
    <row r="180" spans="2:3">
      <c r="B180"/>
      <c r="C180"/>
    </row>
    <row r="181" spans="2:3">
      <c r="B181"/>
      <c r="C181"/>
    </row>
    <row r="182" spans="2:3">
      <c r="B182"/>
      <c r="C182"/>
    </row>
    <row r="183" spans="2:3">
      <c r="B183"/>
      <c r="C183"/>
    </row>
    <row r="184" spans="2:3">
      <c r="B184"/>
      <c r="C184"/>
    </row>
    <row r="185" spans="2:3">
      <c r="B185"/>
      <c r="C185"/>
    </row>
    <row r="186" spans="2:3">
      <c r="B186"/>
      <c r="C186"/>
    </row>
    <row r="187" spans="2:3">
      <c r="B187"/>
      <c r="C187"/>
    </row>
    <row r="188" spans="2:3">
      <c r="B188"/>
      <c r="C188"/>
    </row>
    <row r="189" spans="2:3">
      <c r="B189"/>
      <c r="C189"/>
    </row>
    <row r="190" spans="2:3">
      <c r="B190"/>
      <c r="C190"/>
    </row>
    <row r="191" spans="2:3">
      <c r="B191"/>
      <c r="C191"/>
    </row>
    <row r="192" spans="2:3">
      <c r="B192"/>
      <c r="C192"/>
    </row>
    <row r="193" spans="2:3">
      <c r="B193"/>
      <c r="C193"/>
    </row>
    <row r="194" spans="2:3">
      <c r="B194"/>
      <c r="C194"/>
    </row>
    <row r="195" spans="2:3">
      <c r="B195"/>
      <c r="C195"/>
    </row>
    <row r="196" spans="2:3">
      <c r="B196"/>
      <c r="C196"/>
    </row>
    <row r="197" spans="2:3">
      <c r="B197"/>
      <c r="C197"/>
    </row>
    <row r="198" spans="2:3">
      <c r="B198"/>
      <c r="C198"/>
    </row>
    <row r="199" spans="2:3">
      <c r="B199"/>
      <c r="C199"/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stock pensionados</vt:lpstr>
      <vt:lpstr>stock SEBD</vt:lpstr>
      <vt:lpstr>stock SM</vt:lpstr>
      <vt:lpstr>NUEVAS ENTRADAS</vt:lpstr>
      <vt:lpstr>bases dem transicion hasta 2031</vt:lpstr>
      <vt:lpstr>bases dem 2032+</vt:lpstr>
      <vt:lpstr>funcion retiro reforma</vt:lpstr>
      <vt:lpstr>fact pensionamiento y descuento</vt:lpstr>
      <vt:lpstr>densidad por eddad</vt:lpstr>
      <vt:lpstr>'bases dem 2032+'!Títulos_a_imprimir</vt:lpstr>
      <vt:lpstr>'bases dem transicion hasta 2031'!Títulos_a_imprimir</vt:lpstr>
      <vt:lpstr>'densidad por eddad'!Títulos_a_imprimir</vt:lpstr>
      <vt:lpstr>'fact pensionamiento y descuento'!Títulos_a_imprimir</vt:lpstr>
      <vt:lpstr>'NUEVAS ENTRADAS'!Títulos_a_imprimir</vt:lpstr>
      <vt:lpstr>'stock pensionados'!Títulos_a_imprimir</vt:lpstr>
      <vt:lpstr>'stock SEBD'!Títulos_a_imprimir</vt:lpstr>
      <vt:lpstr>'stock SM'!Títulos_a_imprimir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 Mon</dc:creator>
  <cp:lastModifiedBy>Castillero, Elsebir Ducreux de</cp:lastModifiedBy>
  <cp:lastPrinted>2024-12-01T21:45:48Z</cp:lastPrinted>
  <dcterms:created xsi:type="dcterms:W3CDTF">2024-11-29T12:00:45Z</dcterms:created>
  <dcterms:modified xsi:type="dcterms:W3CDTF">2024-12-02T01:50:46Z</dcterms:modified>
</cp:coreProperties>
</file>